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DAY 1" sheetId="7" r:id="rId1"/>
    <sheet name="DAY 2" sheetId="1" r:id="rId2"/>
    <sheet name="DAY 3" sheetId="3" r:id="rId3"/>
    <sheet name="DAY 4" sheetId="9" r:id="rId4"/>
    <sheet name="DAY 5" sheetId="5" r:id="rId5"/>
    <sheet name="DAY 6" sheetId="10" r:id="rId6"/>
    <sheet name="DAY 7" sheetId="11" r:id="rId7"/>
    <sheet name="DAY 8" sheetId="8" r:id="rId8"/>
    <sheet name="DAY 9" sheetId="12" r:id="rId9"/>
    <sheet name="Summary" sheetId="13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3" l="1"/>
  <c r="D3" i="13"/>
  <c r="E3" i="13"/>
  <c r="F3" i="13"/>
  <c r="H3" i="13"/>
  <c r="I3" i="13"/>
  <c r="K3" i="13"/>
  <c r="C4" i="13"/>
  <c r="D4" i="13"/>
  <c r="E4" i="13"/>
  <c r="F4" i="13"/>
  <c r="H4" i="13"/>
  <c r="I4" i="13"/>
  <c r="K4" i="13"/>
  <c r="K2" i="13"/>
  <c r="I2" i="13"/>
  <c r="H2" i="13"/>
  <c r="F2" i="13"/>
  <c r="E2" i="13"/>
  <c r="D2" i="13"/>
  <c r="C2" i="13"/>
  <c r="I13" i="12"/>
  <c r="I12" i="12"/>
  <c r="I11" i="12"/>
  <c r="N14" i="8"/>
  <c r="J4" i="13" s="1"/>
  <c r="N13" i="8"/>
  <c r="J3" i="13" s="1"/>
  <c r="N12" i="8"/>
  <c r="J2" i="13" s="1"/>
  <c r="I13" i="11"/>
  <c r="I12" i="11"/>
  <c r="I11" i="11"/>
  <c r="I11" i="10"/>
  <c r="I12" i="10"/>
  <c r="I13" i="10"/>
  <c r="I14" i="10"/>
  <c r="I13" i="5"/>
  <c r="I10" i="5"/>
  <c r="G2" i="13" s="1"/>
  <c r="L2" i="13" s="1"/>
  <c r="M2" i="13" s="1"/>
  <c r="I11" i="5"/>
  <c r="G3" i="13" s="1"/>
  <c r="I12" i="5"/>
  <c r="G4" i="13" s="1"/>
  <c r="J12" i="7"/>
  <c r="X14" i="9"/>
  <c r="X13" i="9"/>
  <c r="X12" i="9"/>
  <c r="AC14" i="3"/>
  <c r="AC13" i="3"/>
  <c r="AC12" i="3"/>
  <c r="S14" i="1"/>
  <c r="S13" i="1"/>
  <c r="S12" i="1"/>
  <c r="J14" i="7"/>
  <c r="J13" i="7"/>
  <c r="L3" i="13" l="1"/>
  <c r="M3" i="13" s="1"/>
  <c r="L4" i="13"/>
  <c r="M4" i="13" s="1"/>
  <c r="M11" i="9"/>
  <c r="M12" i="9" s="1"/>
  <c r="L11" i="9"/>
  <c r="L12" i="9" s="1"/>
  <c r="R12" i="9"/>
  <c r="Q12" i="9"/>
  <c r="H12" i="9"/>
  <c r="G12" i="9"/>
  <c r="C8" i="12"/>
  <c r="C9" i="12" s="1"/>
  <c r="B8" i="12"/>
  <c r="B9" i="12" s="1"/>
  <c r="H11" i="8"/>
  <c r="H10" i="8"/>
  <c r="G10" i="8"/>
  <c r="G11" i="8" s="1"/>
  <c r="C11" i="8"/>
  <c r="C12" i="8" s="1"/>
  <c r="C14" i="8" s="1"/>
  <c r="C15" i="8" s="1"/>
  <c r="B11" i="8"/>
  <c r="B12" i="8" s="1"/>
  <c r="B14" i="8" s="1"/>
  <c r="B15" i="8" s="1"/>
  <c r="B9" i="11"/>
  <c r="C9" i="11"/>
  <c r="C8" i="11"/>
  <c r="B8" i="11"/>
  <c r="C9" i="10"/>
  <c r="C10" i="10" s="1"/>
  <c r="C11" i="10" s="1"/>
  <c r="C12" i="10" s="1"/>
  <c r="C8" i="10"/>
  <c r="B8" i="10"/>
  <c r="B9" i="10" s="1"/>
  <c r="B10" i="10" s="1"/>
  <c r="B11" i="10" s="1"/>
  <c r="B12" i="10" s="1"/>
  <c r="C8" i="5"/>
  <c r="C9" i="5" s="1"/>
  <c r="C10" i="5" s="1"/>
  <c r="B8" i="5"/>
  <c r="B9" i="5" s="1"/>
  <c r="B10" i="5" s="1"/>
  <c r="B12" i="9"/>
  <c r="B15" i="9" s="1"/>
  <c r="B11" i="9"/>
  <c r="C11" i="9"/>
  <c r="C12" i="9" s="1"/>
  <c r="C15" i="9" s="1"/>
  <c r="V13" i="3"/>
  <c r="V14" i="3" s="1"/>
  <c r="V15" i="3" s="1"/>
  <c r="R13" i="3"/>
  <c r="R14" i="3" s="1"/>
  <c r="R15" i="3" s="1"/>
  <c r="C9" i="3"/>
  <c r="M13" i="3" s="1"/>
  <c r="M14" i="3" s="1"/>
  <c r="M15" i="3" s="1"/>
  <c r="B9" i="3"/>
  <c r="Q13" i="3" s="1"/>
  <c r="Q14" i="3" s="1"/>
  <c r="Q15" i="3" s="1"/>
  <c r="M12" i="1"/>
  <c r="M13" i="1" s="1"/>
  <c r="M14" i="1" s="1"/>
  <c r="M15" i="1" s="1"/>
  <c r="M16" i="1" s="1"/>
  <c r="L12" i="1"/>
  <c r="L13" i="1" s="1"/>
  <c r="L14" i="1" s="1"/>
  <c r="L15" i="1" s="1"/>
  <c r="L16" i="1" s="1"/>
  <c r="H12" i="1"/>
  <c r="H13" i="1" s="1"/>
  <c r="H14" i="1" s="1"/>
  <c r="H15" i="1" s="1"/>
  <c r="H16" i="1" s="1"/>
  <c r="G12" i="1"/>
  <c r="G13" i="1" s="1"/>
  <c r="G14" i="1" s="1"/>
  <c r="G15" i="1" s="1"/>
  <c r="G16" i="1" s="1"/>
  <c r="C12" i="1"/>
  <c r="C13" i="1" s="1"/>
  <c r="C14" i="1" s="1"/>
  <c r="C15" i="1" s="1"/>
  <c r="C16" i="1" s="1"/>
  <c r="C19" i="1" s="1"/>
  <c r="C20" i="1" s="1"/>
  <c r="B12" i="1"/>
  <c r="B13" i="1" s="1"/>
  <c r="B14" i="1" s="1"/>
  <c r="B15" i="1" s="1"/>
  <c r="B16" i="1" s="1"/>
  <c r="C9" i="7"/>
  <c r="C10" i="7" s="1"/>
  <c r="C11" i="7" s="1"/>
  <c r="C14" i="7" s="1"/>
  <c r="C15" i="7" s="1"/>
  <c r="C18" i="7" s="1"/>
  <c r="C19" i="7" s="1"/>
  <c r="C20" i="7" s="1"/>
  <c r="B9" i="7"/>
  <c r="B10" i="7" s="1"/>
  <c r="B11" i="7" s="1"/>
  <c r="B14" i="7" s="1"/>
  <c r="B15" i="7" s="1"/>
  <c r="B18" i="7" s="1"/>
  <c r="B19" i="7" s="1"/>
  <c r="B20" i="7" s="1"/>
  <c r="K28" i="7"/>
  <c r="D10" i="12"/>
  <c r="N21" i="1"/>
  <c r="I21" i="1"/>
  <c r="D21" i="1"/>
  <c r="W13" i="3" l="1"/>
  <c r="W14" i="3" s="1"/>
  <c r="W15" i="3" s="1"/>
  <c r="B13" i="3"/>
  <c r="B14" i="3" s="1"/>
  <c r="B18" i="3" s="1"/>
  <c r="C13" i="3"/>
  <c r="C14" i="3" s="1"/>
  <c r="C18" i="3" s="1"/>
  <c r="H13" i="3"/>
  <c r="H14" i="3" s="1"/>
  <c r="H15" i="3" s="1"/>
  <c r="L13" i="3"/>
  <c r="L14" i="3" s="1"/>
  <c r="L15" i="3" s="1"/>
  <c r="G13" i="3"/>
  <c r="G14" i="3" s="1"/>
  <c r="G15" i="3" s="1"/>
  <c r="S16" i="9"/>
  <c r="N16" i="9"/>
  <c r="I16" i="9"/>
  <c r="X19" i="3"/>
  <c r="S19" i="3"/>
  <c r="D19" i="3"/>
  <c r="I19" i="3"/>
  <c r="N19" i="3"/>
  <c r="X45" i="3" l="1"/>
  <c r="S45" i="3"/>
  <c r="N45" i="3"/>
  <c r="I45" i="3"/>
  <c r="D45" i="3"/>
  <c r="D25" i="12"/>
  <c r="I37" i="8"/>
  <c r="D37" i="8"/>
  <c r="I16" i="8"/>
  <c r="D16" i="8"/>
  <c r="D27" i="11"/>
  <c r="D10" i="11"/>
  <c r="D33" i="10"/>
  <c r="D13" i="10"/>
  <c r="D16" i="9"/>
  <c r="S38" i="9"/>
  <c r="N38" i="9"/>
  <c r="I38" i="9"/>
  <c r="D38" i="9"/>
  <c r="D11" i="5"/>
  <c r="D31" i="5"/>
  <c r="D50" i="1"/>
  <c r="I50" i="1"/>
  <c r="N50" i="1"/>
  <c r="D53" i="7" l="1"/>
  <c r="D21" i="7" l="1"/>
  <c r="B19" i="1"/>
  <c r="B20" i="1" s="1"/>
</calcChain>
</file>

<file path=xl/sharedStrings.xml><?xml version="1.0" encoding="utf-8"?>
<sst xmlns="http://schemas.openxmlformats.org/spreadsheetml/2006/main" count="539" uniqueCount="114">
  <si>
    <t>Webex Teams - Project space (by team)</t>
  </si>
  <si>
    <t>Webex Teams - PE space (multiple teams w/ common PE)</t>
  </si>
  <si>
    <t>Webex Meetings</t>
  </si>
  <si>
    <t>start in PE Team Space</t>
  </si>
  <si>
    <t>Start time</t>
  </si>
  <si>
    <t>Duration (min)</t>
  </si>
  <si>
    <t>Activity</t>
  </si>
  <si>
    <t>Welcome! Find your "seat" (join PE Webex Team Space)</t>
  </si>
  <si>
    <t>Team Ideation Presentation Introduction</t>
  </si>
  <si>
    <t>shift to Project Team Space</t>
  </si>
  <si>
    <t>Team Ideation Presentation Exercise</t>
  </si>
  <si>
    <t>shift to PE Team space</t>
  </si>
  <si>
    <t>Full Class - Questions about IED and Capstone readiness</t>
  </si>
  <si>
    <t>Ticket Out Intro</t>
  </si>
  <si>
    <t>Total Duration (min)</t>
  </si>
  <si>
    <t>Capstone Introduction and Expectations part 2</t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</si>
  <si>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</si>
  <si>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 </t>
    </r>
  </si>
  <si>
    <t>Generate Project Questions</t>
  </si>
  <si>
    <t>Project Engineer Meeting</t>
  </si>
  <si>
    <t>In Depth Project Introduction (PE)</t>
  </si>
  <si>
    <t>Classify Questions</t>
  </si>
  <si>
    <t>Assign Questions</t>
  </si>
  <si>
    <t>Full Class Wrap Up</t>
  </si>
  <si>
    <t>Post-class Ticket Out (complete outside of class)</t>
  </si>
  <si>
    <t xml:space="preserve">Teams will be assigned to a track </t>
  </si>
  <si>
    <t>You will be notified which track to follow</t>
  </si>
  <si>
    <t>Week 2 Schedule Intro</t>
  </si>
  <si>
    <r>
      <t xml:space="preserve">Review of </t>
    </r>
    <r>
      <rPr>
        <b/>
        <sz val="18"/>
        <color theme="1"/>
        <rFont val="Calibri"/>
        <family val="2"/>
        <scheme val="minor"/>
      </rPr>
      <t>ENGINEERING DESIGN PROCESS</t>
    </r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</si>
  <si>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</si>
  <si>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</si>
  <si>
    <t>Sponsor Kickoff</t>
  </si>
  <si>
    <t>CE meeting with team</t>
  </si>
  <si>
    <t>Review previous team's Final Presentation</t>
  </si>
  <si>
    <t>Initial Customer Needs &amp; Reqs</t>
  </si>
  <si>
    <t>Update Needs &amp; Reqs</t>
  </si>
  <si>
    <t>You will receive email invitation to Webex Meetings with Sponsor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</si>
  <si>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</si>
  <si>
    <t>Statement of Work Intro</t>
  </si>
  <si>
    <t>Statement of Work Exercise</t>
  </si>
  <si>
    <t>Concept Generation Ideation</t>
  </si>
  <si>
    <t>Create Forum Threads</t>
  </si>
  <si>
    <t>Project Technical Work</t>
  </si>
  <si>
    <r>
      <t xml:space="preserve">Track </t>
    </r>
    <r>
      <rPr>
        <b/>
        <sz val="11"/>
        <color theme="1"/>
        <rFont val="Calibri"/>
        <family val="2"/>
        <scheme val="minor"/>
      </rPr>
      <t>A</t>
    </r>
  </si>
  <si>
    <r>
      <t xml:space="preserve">Track </t>
    </r>
    <r>
      <rPr>
        <b/>
        <sz val="11"/>
        <color theme="1"/>
        <rFont val="Calibri"/>
        <family val="2"/>
        <scheme val="minor"/>
      </rPr>
      <t>B</t>
    </r>
  </si>
  <si>
    <t>Follow team created Class 8 Agenda</t>
  </si>
  <si>
    <t>PE review of Initial Status Update PPT</t>
  </si>
  <si>
    <t>Draft PDR Poster</t>
  </si>
  <si>
    <t>shift to Webex meeting</t>
  </si>
  <si>
    <t>start in Project Team Space</t>
  </si>
  <si>
    <t>start in Webex meeting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</si>
  <si>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</si>
  <si>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(use B or D on Day 4)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</si>
  <si>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</si>
  <si>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</t>
    </r>
  </si>
  <si>
    <t>PE NOTES</t>
  </si>
  <si>
    <t>Every sheet has a hidden row with summation of time, in case we want to shift things and double check math</t>
  </si>
  <si>
    <t>I gave up on specifically calling out location shifts after class 4. Should have the flow of things by then.</t>
  </si>
  <si>
    <t>Ideation Summary Table / Technical Task List</t>
  </si>
  <si>
    <t>Engineering Documentation</t>
  </si>
  <si>
    <t>Eng Tools &amp; Methods</t>
  </si>
  <si>
    <t>Group review of           Needs &amp; Reqs</t>
  </si>
  <si>
    <t>Group review of       Needs &amp; Reqs</t>
  </si>
  <si>
    <t>Project Work</t>
  </si>
  <si>
    <t>Documentation and EDN Usage</t>
  </si>
  <si>
    <t>Follow team created Class 8 Agenda &amp; continue Project Technical Work</t>
  </si>
  <si>
    <t>Teams will be assigned to a track which MAY BE A DIFFERENT letter than Day 3</t>
  </si>
  <si>
    <t>CE will jump into Project Team Space for their 5 minute personal introduction</t>
  </si>
  <si>
    <t>Sticky Note Gantt Chart Exercise</t>
  </si>
  <si>
    <t>Concept Generation Q&amp;A</t>
  </si>
  <si>
    <t>15 min CE meeting somewhere within Ideation time in CE personal Webex Room</t>
  </si>
  <si>
    <t>Project Planning Q&amp;A</t>
  </si>
  <si>
    <t>Course Introduction &amp; Expectations part 1</t>
  </si>
  <si>
    <t>Logistics</t>
  </si>
  <si>
    <t>Snapshot from S21 (no changes after early Feb)</t>
  </si>
  <si>
    <t>PDR Intro</t>
  </si>
  <si>
    <t>Intro to Project Planning</t>
  </si>
  <si>
    <t>Concept Intro</t>
  </si>
  <si>
    <t>Risk Analysis Memo Introduction</t>
  </si>
  <si>
    <t>Course Introduction, Logistics, &amp; Expectations part 1</t>
  </si>
  <si>
    <t>Orientation Packet</t>
  </si>
  <si>
    <t>ENGINEERING DESIGN PROCESS Q&amp;A</t>
  </si>
  <si>
    <t>Statement of Work Q&amp;A</t>
  </si>
  <si>
    <t>Capstone Introduction and Expectations Q&amp;A</t>
  </si>
  <si>
    <t>Preliminary Design Review Q&amp;A</t>
  </si>
  <si>
    <t>PE review of Project Plan</t>
  </si>
  <si>
    <t>Wrap Up</t>
  </si>
  <si>
    <t>HOW to add time</t>
  </si>
  <si>
    <t>Webex Teams - Project Space (by team)</t>
  </si>
  <si>
    <t>Webex Teams - PE Space (multiple teams w/ common PE)</t>
  </si>
  <si>
    <t>Post-Class Ticket Out (complete outside of class)</t>
  </si>
  <si>
    <t>Meet with Chief Engineer</t>
  </si>
  <si>
    <t>Meet with Project Engineer</t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</si>
  <si>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</si>
  <si>
    <t>Team Ideation Introduction</t>
  </si>
  <si>
    <t>Team Ideation Exercise</t>
  </si>
  <si>
    <t>Engineering Tools &amp; Methods</t>
  </si>
  <si>
    <t xml:space="preserve"> Wrap Up</t>
  </si>
  <si>
    <t>Background Memo Introduction</t>
  </si>
  <si>
    <t>15 min CE meeting somewhere within Ideation time in Team Space</t>
  </si>
  <si>
    <t>category</t>
  </si>
  <si>
    <t>T</t>
  </si>
  <si>
    <t>A</t>
  </si>
  <si>
    <t>P</t>
  </si>
  <si>
    <t>Project technical work</t>
  </si>
  <si>
    <t>Administrative tasks</t>
  </si>
  <si>
    <t>total</t>
  </si>
  <si>
    <t>%</t>
  </si>
  <si>
    <t>(P)</t>
  </si>
  <si>
    <t>(T)</t>
  </si>
  <si>
    <t>(A)</t>
  </si>
  <si>
    <t>Team development / Design process refresher</t>
  </si>
  <si>
    <t>Total class time is 110/day</t>
  </si>
  <si>
    <r>
      <t xml:space="preserve">above numbers </t>
    </r>
    <r>
      <rPr>
        <b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pulled from prior sheets and autoupdated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</si>
</sst>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6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224">
    <xf numFmtId="0" fontId="0" fillId="0" borderId="0" xfId="0"/>
    <xf numFmtId="0" fontId="0" fillId="0" borderId="1" xfId="0" applyBorder="1" applyAlignment="1">
      <alignment horizontal="center"/>
    </xf>
    <xf numFmtId="0" fontId="0" fillId="3" borderId="0" xfId="0" applyFill="1" applyBorder="1"/>
    <xf numFmtId="0" fontId="1" fillId="0" borderId="0" xfId="0" applyFont="1"/>
    <xf numFmtId="0" fontId="0" fillId="4" borderId="0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0" xfId="0" applyFill="1" applyBorder="1"/>
    <xf numFmtId="0" fontId="0" fillId="4" borderId="5" xfId="0" applyFill="1" applyBorder="1" applyAlignment="1">
      <alignment horizontal="center"/>
    </xf>
    <xf numFmtId="0" fontId="0" fillId="5" borderId="0" xfId="0" applyFill="1" applyBorder="1"/>
    <xf numFmtId="2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4" borderId="0" xfId="0" applyFill="1" applyBorder="1" applyAlignment="1">
      <alignment wrapText="1"/>
    </xf>
    <xf numFmtId="0" fontId="0" fillId="4" borderId="0" xfId="0" applyFill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0" fillId="0" borderId="0" xfId="0" applyBorder="1"/>
    <xf numFmtId="0" fontId="0" fillId="0" borderId="0" xfId="0" applyAlignment="1"/>
    <xf numFmtId="0" fontId="0" fillId="4" borderId="0" xfId="0" applyFill="1" applyAlignment="1"/>
    <xf numFmtId="0" fontId="2" fillId="6" borderId="0" xfId="0" applyFont="1" applyFill="1" applyBorder="1"/>
    <xf numFmtId="0" fontId="0" fillId="3" borderId="1" xfId="0" applyFill="1" applyBorder="1" applyAlignment="1">
      <alignment horizontal="center"/>
    </xf>
    <xf numFmtId="0" fontId="0" fillId="4" borderId="0" xfId="0" applyFill="1"/>
    <xf numFmtId="0" fontId="0" fillId="3" borderId="6" xfId="0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0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0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 applyBorder="1"/>
    <xf numFmtId="0" fontId="2" fillId="0" borderId="0" xfId="0" applyFont="1" applyFill="1" applyBorder="1"/>
    <xf numFmtId="0" fontId="0" fillId="8" borderId="0" xfId="0" applyFill="1" applyBorder="1"/>
    <xf numFmtId="0" fontId="2" fillId="8" borderId="0" xfId="0" applyFont="1" applyFill="1" applyBorder="1"/>
    <xf numFmtId="164" fontId="0" fillId="0" borderId="12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20" fontId="0" fillId="0" borderId="1" xfId="0" applyNumberFormat="1" applyBorder="1" applyAlignment="1">
      <alignment horizontal="center" vertical="center" wrapText="1"/>
    </xf>
    <xf numFmtId="20" fontId="0" fillId="4" borderId="0" xfId="0" applyNumberForma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164" fontId="0" fillId="0" borderId="1" xfId="0" applyNumberFormat="1" applyBorder="1" applyAlignment="1">
      <alignment horizontal="center" vertical="center"/>
    </xf>
    <xf numFmtId="0" fontId="2" fillId="4" borderId="0" xfId="0" applyFont="1" applyFill="1" applyBorder="1"/>
    <xf numFmtId="0" fontId="0" fillId="0" borderId="0" xfId="0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3" borderId="8" xfId="0" applyFill="1" applyBorder="1" applyAlignment="1">
      <alignment horizontal="center" vertical="center"/>
    </xf>
    <xf numFmtId="0" fontId="6" fillId="0" borderId="0" xfId="0" applyFont="1"/>
    <xf numFmtId="0" fontId="0" fillId="0" borderId="9" xfId="0" applyBorder="1"/>
    <xf numFmtId="0" fontId="8" fillId="4" borderId="0" xfId="0" applyFont="1" applyFill="1" applyAlignment="1">
      <alignment horizontal="right"/>
    </xf>
    <xf numFmtId="0" fontId="0" fillId="4" borderId="0" xfId="0" applyFill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0" xfId="0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20" fontId="0" fillId="4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0" fontId="0" fillId="0" borderId="3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20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0" applyNumberFormat="1" applyAlignment="1">
      <alignment horizontal="right"/>
    </xf>
    <xf numFmtId="0" fontId="10" fillId="0" borderId="0" xfId="0" applyFont="1" applyAlignment="1">
      <alignment horizontal="right"/>
    </xf>
    <xf numFmtId="20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/>
    </xf>
    <xf numFmtId="9" fontId="0" fillId="0" borderId="0" xfId="1" applyFont="1"/>
    <xf numFmtId="0" fontId="7" fillId="8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7" borderId="0" xfId="0" applyFill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9" xfId="0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20" fontId="0" fillId="0" borderId="6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Scaffolded</a:t>
            </a:r>
            <a:r>
              <a:rPr lang="en-US" baseline="0"/>
              <a:t> Class Time (mins per day)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Summary!$A$2:$B$2</c:f>
              <c:strCache>
                <c:ptCount val="2"/>
                <c:pt idx="0">
                  <c:v>Project technical work</c:v>
                </c:pt>
                <c:pt idx="1">
                  <c:v>(P)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Summary!$C$1:$K$1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Summary!$C$2:$K$2</c:f>
              <c:numCache>
                <c:formatCode>General</c:formatCode>
                <c:ptCount val="9"/>
                <c:pt idx="0">
                  <c:v>50</c:v>
                </c:pt>
                <c:pt idx="1">
                  <c:v>35</c:v>
                </c:pt>
                <c:pt idx="2">
                  <c:v>45</c:v>
                </c:pt>
                <c:pt idx="3">
                  <c:v>70</c:v>
                </c:pt>
                <c:pt idx="4">
                  <c:v>90</c:v>
                </c:pt>
                <c:pt idx="5">
                  <c:v>95</c:v>
                </c:pt>
                <c:pt idx="6">
                  <c:v>90</c:v>
                </c:pt>
                <c:pt idx="7">
                  <c:v>90</c:v>
                </c:pt>
                <c:pt idx="8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0-4AF0-916C-528B50C47B02}"/>
            </c:ext>
          </c:extLst>
        </c:ser>
        <c:ser>
          <c:idx val="1"/>
          <c:order val="1"/>
          <c:tx>
            <c:strRef>
              <c:f>Summary!$A$3:$B$3</c:f>
              <c:strCache>
                <c:ptCount val="2"/>
                <c:pt idx="0">
                  <c:v>Team development / Design process refresher</c:v>
                </c:pt>
                <c:pt idx="1">
                  <c:v>(T)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Summary!$C$1:$K$1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Summary!$C$3:$K$3</c:f>
              <c:numCache>
                <c:formatCode>General</c:formatCode>
                <c:ptCount val="9"/>
                <c:pt idx="0">
                  <c:v>15</c:v>
                </c:pt>
                <c:pt idx="1">
                  <c:v>35</c:v>
                </c:pt>
                <c:pt idx="2">
                  <c:v>55</c:v>
                </c:pt>
                <c:pt idx="3">
                  <c:v>30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15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80-4AF0-916C-528B50C47B02}"/>
            </c:ext>
          </c:extLst>
        </c:ser>
        <c:ser>
          <c:idx val="2"/>
          <c:order val="2"/>
          <c:tx>
            <c:strRef>
              <c:f>Summary!$A$4:$B$4</c:f>
              <c:strCache>
                <c:ptCount val="2"/>
                <c:pt idx="0">
                  <c:v>Administrative tasks</c:v>
                </c:pt>
                <c:pt idx="1">
                  <c:v>(A)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Summary!$C$1:$K$1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Summary!$C$4:$K$4</c:f>
              <c:numCache>
                <c:formatCode>General</c:formatCode>
                <c:ptCount val="9"/>
                <c:pt idx="0">
                  <c:v>45</c:v>
                </c:pt>
                <c:pt idx="1">
                  <c:v>40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80-4AF0-916C-528B50C47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6285808"/>
        <c:axId val="376287472"/>
      </c:barChart>
      <c:catAx>
        <c:axId val="37628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7472"/>
        <c:crosses val="autoZero"/>
        <c:auto val="1"/>
        <c:lblAlgn val="ctr"/>
        <c:lblOffset val="100"/>
        <c:noMultiLvlLbl val="0"/>
      </c:catAx>
      <c:valAx>
        <c:axId val="37628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of Class time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10-4367-A7AD-DD88E1E1AB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10-4367-A7AD-DD88E1E1AB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10-4367-A7AD-DD88E1E1AB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Summary!$A$2:$A$4</c:f>
              <c:strCache>
                <c:ptCount val="3"/>
                <c:pt idx="0">
                  <c:v>Project technical work</c:v>
                </c:pt>
                <c:pt idx="1">
                  <c:v>Team development / Design process refresher</c:v>
                </c:pt>
                <c:pt idx="2">
                  <c:v>Administrative tasks</c:v>
                </c:pt>
              </c:strCache>
            </c:strRef>
          </c:cat>
          <c:val>
            <c:numRef>
              <c:f>Summary!$M$2:$M$4</c:f>
              <c:numCache>
                <c:formatCode>0%</c:formatCode>
                <c:ptCount val="3"/>
                <c:pt idx="0">
                  <c:v>0.66666666666666663</c:v>
                </c:pt>
                <c:pt idx="1">
                  <c:v>0.18686868686868688</c:v>
                </c:pt>
                <c:pt idx="2">
                  <c:v>0.14646464646464646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D-422E-9D7D-3595366C7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</xdr:colOff>
      <xdr:row>12</xdr:row>
      <xdr:rowOff>152400</xdr:rowOff>
    </xdr:from>
    <xdr:to>
      <xdr:col>5</xdr:col>
      <xdr:colOff>213377</xdr:colOff>
      <xdr:row>14</xdr:row>
      <xdr:rowOff>38122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23</xdr:row>
      <xdr:rowOff>167640</xdr:rowOff>
    </xdr:from>
    <xdr:to>
      <xdr:col>3</xdr:col>
      <xdr:colOff>17</xdr:colOff>
      <xdr:row>25</xdr:row>
      <xdr:rowOff>45742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</xdr:colOff>
      <xdr:row>45</xdr:row>
      <xdr:rowOff>152400</xdr:rowOff>
    </xdr:from>
    <xdr:to>
      <xdr:col>5</xdr:col>
      <xdr:colOff>213377</xdr:colOff>
      <xdr:row>47</xdr:row>
      <xdr:rowOff>38122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55</xdr:row>
      <xdr:rowOff>167640</xdr:rowOff>
    </xdr:from>
    <xdr:to>
      <xdr:col>3</xdr:col>
      <xdr:colOff>17</xdr:colOff>
      <xdr:row>57</xdr:row>
      <xdr:rowOff>53362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373880"/>
          <a:ext cx="198137" cy="251482"/>
        </a:xfrm>
        <a:prstGeom prst="rect">
          <a:avLst/>
        </a:prstGeom>
      </xdr:spPr>
    </xdr:pic>
    <xdr:clientData/>
  </xdr:twoCellAnchor>
  <xdr:twoCellAnchor>
    <xdr:from>
      <xdr:col>14</xdr:col>
      <xdr:colOff>1</xdr:colOff>
      <xdr:row>8</xdr:row>
      <xdr:rowOff>104879</xdr:rowOff>
    </xdr:from>
    <xdr:to>
      <xdr:col>14</xdr:col>
      <xdr:colOff>77639</xdr:colOff>
      <xdr:row>9</xdr:row>
      <xdr:rowOff>2710</xdr:rowOff>
    </xdr:to>
    <xdr:sp macro="" textlink="">
      <xdr:nvSpPr>
        <xdr:cNvPr id="53" name="Oval 52"/>
        <xdr:cNvSpPr/>
      </xdr:nvSpPr>
      <xdr:spPr>
        <a:xfrm>
          <a:off x="12207241" y="1567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0</xdr:colOff>
      <xdr:row>10</xdr:row>
      <xdr:rowOff>914</xdr:rowOff>
    </xdr:from>
    <xdr:to>
      <xdr:col>14</xdr:col>
      <xdr:colOff>78200</xdr:colOff>
      <xdr:row>10</xdr:row>
      <xdr:rowOff>73347</xdr:rowOff>
    </xdr:to>
    <xdr:sp macro="" textlink="">
      <xdr:nvSpPr>
        <xdr:cNvPr id="54" name="Isosceles Triangle 53"/>
        <xdr:cNvSpPr/>
      </xdr:nvSpPr>
      <xdr:spPr>
        <a:xfrm>
          <a:off x="12207240" y="1829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7</xdr:row>
      <xdr:rowOff>0</xdr:rowOff>
    </xdr:from>
    <xdr:to>
      <xdr:col>14</xdr:col>
      <xdr:colOff>80808</xdr:colOff>
      <xdr:row>7</xdr:row>
      <xdr:rowOff>79930</xdr:rowOff>
    </xdr:to>
    <xdr:sp macro="" textlink="">
      <xdr:nvSpPr>
        <xdr:cNvPr id="55" name="Rectangle 54"/>
        <xdr:cNvSpPr/>
      </xdr:nvSpPr>
      <xdr:spPr>
        <a:xfrm>
          <a:off x="12215730" y="1280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152401</xdr:colOff>
      <xdr:row>9</xdr:row>
      <xdr:rowOff>74399</xdr:rowOff>
    </xdr:from>
    <xdr:to>
      <xdr:col>14</xdr:col>
      <xdr:colOff>230039</xdr:colOff>
      <xdr:row>9</xdr:row>
      <xdr:rowOff>155110</xdr:rowOff>
    </xdr:to>
    <xdr:sp macro="" textlink="">
      <xdr:nvSpPr>
        <xdr:cNvPr id="56" name="Oval 55"/>
        <xdr:cNvSpPr/>
      </xdr:nvSpPr>
      <xdr:spPr>
        <a:xfrm>
          <a:off x="123596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10</xdr:row>
      <xdr:rowOff>153314</xdr:rowOff>
    </xdr:from>
    <xdr:to>
      <xdr:col>14</xdr:col>
      <xdr:colOff>230600</xdr:colOff>
      <xdr:row>11</xdr:row>
      <xdr:rowOff>42867</xdr:rowOff>
    </xdr:to>
    <xdr:sp macro="" textlink="">
      <xdr:nvSpPr>
        <xdr:cNvPr id="57" name="Isosceles Triangle 56"/>
        <xdr:cNvSpPr/>
      </xdr:nvSpPr>
      <xdr:spPr>
        <a:xfrm>
          <a:off x="123596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7</xdr:row>
      <xdr:rowOff>152400</xdr:rowOff>
    </xdr:from>
    <xdr:to>
      <xdr:col>14</xdr:col>
      <xdr:colOff>233208</xdr:colOff>
      <xdr:row>8</xdr:row>
      <xdr:rowOff>49450</xdr:rowOff>
    </xdr:to>
    <xdr:sp macro="" textlink="">
      <xdr:nvSpPr>
        <xdr:cNvPr id="58" name="Rectangle 57"/>
        <xdr:cNvSpPr/>
      </xdr:nvSpPr>
      <xdr:spPr>
        <a:xfrm>
          <a:off x="12368130" y="1432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304801</xdr:colOff>
      <xdr:row>10</xdr:row>
      <xdr:rowOff>43919</xdr:rowOff>
    </xdr:from>
    <xdr:to>
      <xdr:col>14</xdr:col>
      <xdr:colOff>382439</xdr:colOff>
      <xdr:row>10</xdr:row>
      <xdr:rowOff>124630</xdr:rowOff>
    </xdr:to>
    <xdr:sp macro="" textlink="">
      <xdr:nvSpPr>
        <xdr:cNvPr id="59" name="Oval 58"/>
        <xdr:cNvSpPr/>
      </xdr:nvSpPr>
      <xdr:spPr>
        <a:xfrm>
          <a:off x="125120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11</xdr:row>
      <xdr:rowOff>122834</xdr:rowOff>
    </xdr:from>
    <xdr:to>
      <xdr:col>14</xdr:col>
      <xdr:colOff>383000</xdr:colOff>
      <xdr:row>12</xdr:row>
      <xdr:rowOff>12387</xdr:rowOff>
    </xdr:to>
    <xdr:sp macro="" textlink="">
      <xdr:nvSpPr>
        <xdr:cNvPr id="60" name="Isosceles Triangle 59"/>
        <xdr:cNvSpPr/>
      </xdr:nvSpPr>
      <xdr:spPr>
        <a:xfrm>
          <a:off x="125120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8</xdr:row>
      <xdr:rowOff>121920</xdr:rowOff>
    </xdr:from>
    <xdr:to>
      <xdr:col>14</xdr:col>
      <xdr:colOff>385608</xdr:colOff>
      <xdr:row>9</xdr:row>
      <xdr:rowOff>18970</xdr:rowOff>
    </xdr:to>
    <xdr:sp macro="" textlink="">
      <xdr:nvSpPr>
        <xdr:cNvPr id="61" name="Rectangle 60"/>
        <xdr:cNvSpPr/>
      </xdr:nvSpPr>
      <xdr:spPr>
        <a:xfrm>
          <a:off x="12520530" y="1584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457201</xdr:colOff>
      <xdr:row>11</xdr:row>
      <xdr:rowOff>13439</xdr:rowOff>
    </xdr:from>
    <xdr:to>
      <xdr:col>14</xdr:col>
      <xdr:colOff>534839</xdr:colOff>
      <xdr:row>11</xdr:row>
      <xdr:rowOff>94150</xdr:rowOff>
    </xdr:to>
    <xdr:sp macro="" textlink="">
      <xdr:nvSpPr>
        <xdr:cNvPr id="62" name="Oval 61"/>
        <xdr:cNvSpPr/>
      </xdr:nvSpPr>
      <xdr:spPr>
        <a:xfrm>
          <a:off x="126644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12</xdr:row>
      <xdr:rowOff>92354</xdr:rowOff>
    </xdr:from>
    <xdr:to>
      <xdr:col>14</xdr:col>
      <xdr:colOff>535400</xdr:colOff>
      <xdr:row>12</xdr:row>
      <xdr:rowOff>164787</xdr:rowOff>
    </xdr:to>
    <xdr:sp macro="" textlink="">
      <xdr:nvSpPr>
        <xdr:cNvPr id="63" name="Isosceles Triangle 62"/>
        <xdr:cNvSpPr/>
      </xdr:nvSpPr>
      <xdr:spPr>
        <a:xfrm>
          <a:off x="126644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9</xdr:row>
      <xdr:rowOff>91440</xdr:rowOff>
    </xdr:from>
    <xdr:to>
      <xdr:col>14</xdr:col>
      <xdr:colOff>538008</xdr:colOff>
      <xdr:row>9</xdr:row>
      <xdr:rowOff>171370</xdr:rowOff>
    </xdr:to>
    <xdr:sp macro="" textlink="">
      <xdr:nvSpPr>
        <xdr:cNvPr id="64" name="Rectangle 63"/>
        <xdr:cNvSpPr/>
      </xdr:nvSpPr>
      <xdr:spPr>
        <a:xfrm>
          <a:off x="12672930" y="173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</xdr:colOff>
      <xdr:row>11</xdr:row>
      <xdr:rowOff>165839</xdr:rowOff>
    </xdr:from>
    <xdr:to>
      <xdr:col>15</xdr:col>
      <xdr:colOff>77639</xdr:colOff>
      <xdr:row>12</xdr:row>
      <xdr:rowOff>63670</xdr:rowOff>
    </xdr:to>
    <xdr:sp macro="" textlink="">
      <xdr:nvSpPr>
        <xdr:cNvPr id="65" name="Oval 64"/>
        <xdr:cNvSpPr/>
      </xdr:nvSpPr>
      <xdr:spPr>
        <a:xfrm>
          <a:off x="128168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13</xdr:row>
      <xdr:rowOff>61874</xdr:rowOff>
    </xdr:from>
    <xdr:to>
      <xdr:col>15</xdr:col>
      <xdr:colOff>78200</xdr:colOff>
      <xdr:row>13</xdr:row>
      <xdr:rowOff>134307</xdr:rowOff>
    </xdr:to>
    <xdr:sp macro="" textlink="">
      <xdr:nvSpPr>
        <xdr:cNvPr id="66" name="Isosceles Triangle 65"/>
        <xdr:cNvSpPr/>
      </xdr:nvSpPr>
      <xdr:spPr>
        <a:xfrm>
          <a:off x="128168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8490</xdr:colOff>
      <xdr:row>10</xdr:row>
      <xdr:rowOff>60960</xdr:rowOff>
    </xdr:from>
    <xdr:to>
      <xdr:col>15</xdr:col>
      <xdr:colOff>80808</xdr:colOff>
      <xdr:row>10</xdr:row>
      <xdr:rowOff>140890</xdr:rowOff>
    </xdr:to>
    <xdr:sp macro="" textlink="">
      <xdr:nvSpPr>
        <xdr:cNvPr id="67" name="Rectangle 66"/>
        <xdr:cNvSpPr/>
      </xdr:nvSpPr>
      <xdr:spPr>
        <a:xfrm>
          <a:off x="128253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12</xdr:row>
      <xdr:rowOff>135359</xdr:rowOff>
    </xdr:from>
    <xdr:to>
      <xdr:col>15</xdr:col>
      <xdr:colOff>230039</xdr:colOff>
      <xdr:row>13</xdr:row>
      <xdr:rowOff>33190</xdr:rowOff>
    </xdr:to>
    <xdr:sp macro="" textlink="">
      <xdr:nvSpPr>
        <xdr:cNvPr id="68" name="Oval 67"/>
        <xdr:cNvSpPr/>
      </xdr:nvSpPr>
      <xdr:spPr>
        <a:xfrm>
          <a:off x="129692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14</xdr:row>
      <xdr:rowOff>31394</xdr:rowOff>
    </xdr:from>
    <xdr:to>
      <xdr:col>15</xdr:col>
      <xdr:colOff>230600</xdr:colOff>
      <xdr:row>14</xdr:row>
      <xdr:rowOff>103827</xdr:rowOff>
    </xdr:to>
    <xdr:sp macro="" textlink="">
      <xdr:nvSpPr>
        <xdr:cNvPr id="69" name="Isosceles Triangle 68"/>
        <xdr:cNvSpPr/>
      </xdr:nvSpPr>
      <xdr:spPr>
        <a:xfrm>
          <a:off x="129692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11</xdr:row>
      <xdr:rowOff>30480</xdr:rowOff>
    </xdr:from>
    <xdr:to>
      <xdr:col>15</xdr:col>
      <xdr:colOff>233208</xdr:colOff>
      <xdr:row>11</xdr:row>
      <xdr:rowOff>110410</xdr:rowOff>
    </xdr:to>
    <xdr:sp macro="" textlink="">
      <xdr:nvSpPr>
        <xdr:cNvPr id="70" name="Rectangle 69"/>
        <xdr:cNvSpPr/>
      </xdr:nvSpPr>
      <xdr:spPr>
        <a:xfrm>
          <a:off x="129777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304801</xdr:colOff>
      <xdr:row>13</xdr:row>
      <xdr:rowOff>104879</xdr:rowOff>
    </xdr:from>
    <xdr:to>
      <xdr:col>15</xdr:col>
      <xdr:colOff>382439</xdr:colOff>
      <xdr:row>14</xdr:row>
      <xdr:rowOff>2710</xdr:rowOff>
    </xdr:to>
    <xdr:sp macro="" textlink="">
      <xdr:nvSpPr>
        <xdr:cNvPr id="71" name="Oval 70"/>
        <xdr:cNvSpPr/>
      </xdr:nvSpPr>
      <xdr:spPr>
        <a:xfrm>
          <a:off x="131216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15</xdr:row>
      <xdr:rowOff>914</xdr:rowOff>
    </xdr:from>
    <xdr:to>
      <xdr:col>15</xdr:col>
      <xdr:colOff>383000</xdr:colOff>
      <xdr:row>15</xdr:row>
      <xdr:rowOff>73347</xdr:rowOff>
    </xdr:to>
    <xdr:sp macro="" textlink="">
      <xdr:nvSpPr>
        <xdr:cNvPr id="72" name="Isosceles Triangle 71"/>
        <xdr:cNvSpPr/>
      </xdr:nvSpPr>
      <xdr:spPr>
        <a:xfrm>
          <a:off x="131216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12</xdr:row>
      <xdr:rowOff>0</xdr:rowOff>
    </xdr:from>
    <xdr:to>
      <xdr:col>15</xdr:col>
      <xdr:colOff>385608</xdr:colOff>
      <xdr:row>12</xdr:row>
      <xdr:rowOff>79930</xdr:rowOff>
    </xdr:to>
    <xdr:sp macro="" textlink="">
      <xdr:nvSpPr>
        <xdr:cNvPr id="73" name="Rectangle 72"/>
        <xdr:cNvSpPr/>
      </xdr:nvSpPr>
      <xdr:spPr>
        <a:xfrm>
          <a:off x="131301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750851</xdr:colOff>
      <xdr:row>10</xdr:row>
      <xdr:rowOff>36299</xdr:rowOff>
    </xdr:from>
    <xdr:to>
      <xdr:col>3</xdr:col>
      <xdr:colOff>828489</xdr:colOff>
      <xdr:row>10</xdr:row>
      <xdr:rowOff>117010</xdr:rowOff>
    </xdr:to>
    <xdr:sp macro="" textlink="">
      <xdr:nvSpPr>
        <xdr:cNvPr id="74" name="Oval 73"/>
        <xdr:cNvSpPr/>
      </xdr:nvSpPr>
      <xdr:spPr>
        <a:xfrm>
          <a:off x="2263128" y="18533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</xdr:row>
      <xdr:rowOff>54254</xdr:rowOff>
    </xdr:from>
    <xdr:to>
      <xdr:col>3</xdr:col>
      <xdr:colOff>828770</xdr:colOff>
      <xdr:row>7</xdr:row>
      <xdr:rowOff>126687</xdr:rowOff>
    </xdr:to>
    <xdr:sp macro="" textlink="">
      <xdr:nvSpPr>
        <xdr:cNvPr id="75" name="Isosceles Triangle 74"/>
        <xdr:cNvSpPr/>
      </xdr:nvSpPr>
      <xdr:spPr>
        <a:xfrm>
          <a:off x="2262847" y="132620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13</xdr:row>
      <xdr:rowOff>60960</xdr:rowOff>
    </xdr:from>
    <xdr:to>
      <xdr:col>3</xdr:col>
      <xdr:colOff>825829</xdr:colOff>
      <xdr:row>13</xdr:row>
      <xdr:rowOff>140890</xdr:rowOff>
    </xdr:to>
    <xdr:sp macro="" textlink="">
      <xdr:nvSpPr>
        <xdr:cNvPr id="76" name="Rectangle 75"/>
        <xdr:cNvSpPr/>
      </xdr:nvSpPr>
      <xdr:spPr>
        <a:xfrm>
          <a:off x="2265788" y="2423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8</xdr:row>
      <xdr:rowOff>61874</xdr:rowOff>
    </xdr:from>
    <xdr:to>
      <xdr:col>3</xdr:col>
      <xdr:colOff>828770</xdr:colOff>
      <xdr:row>8</xdr:row>
      <xdr:rowOff>134307</xdr:rowOff>
    </xdr:to>
    <xdr:sp macro="" textlink="">
      <xdr:nvSpPr>
        <xdr:cNvPr id="78" name="Isosceles Triangle 77"/>
        <xdr:cNvSpPr/>
      </xdr:nvSpPr>
      <xdr:spPr>
        <a:xfrm>
          <a:off x="2262847" y="15155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14</xdr:row>
      <xdr:rowOff>50995</xdr:rowOff>
    </xdr:from>
    <xdr:to>
      <xdr:col>3</xdr:col>
      <xdr:colOff>825829</xdr:colOff>
      <xdr:row>14</xdr:row>
      <xdr:rowOff>130925</xdr:rowOff>
    </xdr:to>
    <xdr:sp macro="" textlink="">
      <xdr:nvSpPr>
        <xdr:cNvPr id="79" name="Rectangle 78"/>
        <xdr:cNvSpPr/>
      </xdr:nvSpPr>
      <xdr:spPr>
        <a:xfrm>
          <a:off x="2265788" y="259490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9</xdr:row>
      <xdr:rowOff>60702</xdr:rowOff>
    </xdr:from>
    <xdr:to>
      <xdr:col>3</xdr:col>
      <xdr:colOff>828770</xdr:colOff>
      <xdr:row>9</xdr:row>
      <xdr:rowOff>133135</xdr:rowOff>
    </xdr:to>
    <xdr:sp macro="" textlink="">
      <xdr:nvSpPr>
        <xdr:cNvPr id="81" name="Isosceles Triangle 80"/>
        <xdr:cNvSpPr/>
      </xdr:nvSpPr>
      <xdr:spPr>
        <a:xfrm>
          <a:off x="2262847" y="16960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12</xdr:row>
      <xdr:rowOff>121920</xdr:rowOff>
    </xdr:from>
    <xdr:to>
      <xdr:col>11</xdr:col>
      <xdr:colOff>385608</xdr:colOff>
      <xdr:row>13</xdr:row>
      <xdr:rowOff>18970</xdr:rowOff>
    </xdr:to>
    <xdr:sp macro="" textlink="">
      <xdr:nvSpPr>
        <xdr:cNvPr id="82" name="Rectangle 81"/>
        <xdr:cNvSpPr/>
      </xdr:nvSpPr>
      <xdr:spPr>
        <a:xfrm>
          <a:off x="10691730" y="2316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15</xdr:row>
      <xdr:rowOff>13439</xdr:rowOff>
    </xdr:from>
    <xdr:to>
      <xdr:col>11</xdr:col>
      <xdr:colOff>534839</xdr:colOff>
      <xdr:row>15</xdr:row>
      <xdr:rowOff>94150</xdr:rowOff>
    </xdr:to>
    <xdr:sp macro="" textlink="">
      <xdr:nvSpPr>
        <xdr:cNvPr id="83" name="Oval 82"/>
        <xdr:cNvSpPr/>
      </xdr:nvSpPr>
      <xdr:spPr>
        <a:xfrm>
          <a:off x="10835641" y="2756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19</xdr:row>
      <xdr:rowOff>54254</xdr:rowOff>
    </xdr:from>
    <xdr:to>
      <xdr:col>3</xdr:col>
      <xdr:colOff>828770</xdr:colOff>
      <xdr:row>19</xdr:row>
      <xdr:rowOff>126687</xdr:rowOff>
    </xdr:to>
    <xdr:sp macro="" textlink="">
      <xdr:nvSpPr>
        <xdr:cNvPr id="84" name="Isosceles Triangle 83"/>
        <xdr:cNvSpPr/>
      </xdr:nvSpPr>
      <xdr:spPr>
        <a:xfrm>
          <a:off x="2262847" y="35067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13</xdr:row>
      <xdr:rowOff>91440</xdr:rowOff>
    </xdr:from>
    <xdr:to>
      <xdr:col>11</xdr:col>
      <xdr:colOff>538008</xdr:colOff>
      <xdr:row>13</xdr:row>
      <xdr:rowOff>171370</xdr:rowOff>
    </xdr:to>
    <xdr:sp macro="" textlink="">
      <xdr:nvSpPr>
        <xdr:cNvPr id="85" name="Rectangle 84"/>
        <xdr:cNvSpPr/>
      </xdr:nvSpPr>
      <xdr:spPr>
        <a:xfrm>
          <a:off x="10844130" y="2468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15</xdr:row>
      <xdr:rowOff>165839</xdr:rowOff>
    </xdr:from>
    <xdr:to>
      <xdr:col>12</xdr:col>
      <xdr:colOff>77639</xdr:colOff>
      <xdr:row>16</xdr:row>
      <xdr:rowOff>63670</xdr:rowOff>
    </xdr:to>
    <xdr:sp macro="" textlink="">
      <xdr:nvSpPr>
        <xdr:cNvPr id="86" name="Oval 85"/>
        <xdr:cNvSpPr/>
      </xdr:nvSpPr>
      <xdr:spPr>
        <a:xfrm>
          <a:off x="10988041" y="2909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18</xdr:row>
      <xdr:rowOff>56598</xdr:rowOff>
    </xdr:from>
    <xdr:to>
      <xdr:col>3</xdr:col>
      <xdr:colOff>828770</xdr:colOff>
      <xdr:row>18</xdr:row>
      <xdr:rowOff>129031</xdr:rowOff>
    </xdr:to>
    <xdr:sp macro="" textlink="">
      <xdr:nvSpPr>
        <xdr:cNvPr id="87" name="Isosceles Triangle 86"/>
        <xdr:cNvSpPr/>
      </xdr:nvSpPr>
      <xdr:spPr>
        <a:xfrm>
          <a:off x="2262847" y="33273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14</xdr:row>
      <xdr:rowOff>60960</xdr:rowOff>
    </xdr:from>
    <xdr:to>
      <xdr:col>12</xdr:col>
      <xdr:colOff>80808</xdr:colOff>
      <xdr:row>14</xdr:row>
      <xdr:rowOff>140890</xdr:rowOff>
    </xdr:to>
    <xdr:sp macro="" textlink="">
      <xdr:nvSpPr>
        <xdr:cNvPr id="88" name="Rectangle 87"/>
        <xdr:cNvSpPr/>
      </xdr:nvSpPr>
      <xdr:spPr>
        <a:xfrm>
          <a:off x="10996530" y="2621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16</xdr:row>
      <xdr:rowOff>135359</xdr:rowOff>
    </xdr:from>
    <xdr:to>
      <xdr:col>12</xdr:col>
      <xdr:colOff>230039</xdr:colOff>
      <xdr:row>17</xdr:row>
      <xdr:rowOff>33190</xdr:rowOff>
    </xdr:to>
    <xdr:sp macro="" textlink="">
      <xdr:nvSpPr>
        <xdr:cNvPr id="89" name="Oval 88"/>
        <xdr:cNvSpPr/>
      </xdr:nvSpPr>
      <xdr:spPr>
        <a:xfrm>
          <a:off x="11140441" y="3061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17</xdr:row>
      <xdr:rowOff>54254</xdr:rowOff>
    </xdr:from>
    <xdr:to>
      <xdr:col>3</xdr:col>
      <xdr:colOff>828770</xdr:colOff>
      <xdr:row>17</xdr:row>
      <xdr:rowOff>126687</xdr:rowOff>
    </xdr:to>
    <xdr:sp macro="" textlink="">
      <xdr:nvSpPr>
        <xdr:cNvPr id="90" name="Isosceles Triangle 89"/>
        <xdr:cNvSpPr/>
      </xdr:nvSpPr>
      <xdr:spPr>
        <a:xfrm>
          <a:off x="2262847" y="3143285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15</xdr:row>
      <xdr:rowOff>30480</xdr:rowOff>
    </xdr:from>
    <xdr:to>
      <xdr:col>12</xdr:col>
      <xdr:colOff>233208</xdr:colOff>
      <xdr:row>15</xdr:row>
      <xdr:rowOff>110410</xdr:rowOff>
    </xdr:to>
    <xdr:sp macro="" textlink="">
      <xdr:nvSpPr>
        <xdr:cNvPr id="91" name="Rectangle 90"/>
        <xdr:cNvSpPr/>
      </xdr:nvSpPr>
      <xdr:spPr>
        <a:xfrm>
          <a:off x="11148930" y="2773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17</xdr:row>
      <xdr:rowOff>104879</xdr:rowOff>
    </xdr:from>
    <xdr:to>
      <xdr:col>12</xdr:col>
      <xdr:colOff>382439</xdr:colOff>
      <xdr:row>18</xdr:row>
      <xdr:rowOff>2710</xdr:rowOff>
    </xdr:to>
    <xdr:sp macro="" textlink="">
      <xdr:nvSpPr>
        <xdr:cNvPr id="92" name="Oval 91"/>
        <xdr:cNvSpPr/>
      </xdr:nvSpPr>
      <xdr:spPr>
        <a:xfrm>
          <a:off x="11292841" y="3213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19</xdr:row>
      <xdr:rowOff>914</xdr:rowOff>
    </xdr:from>
    <xdr:to>
      <xdr:col>12</xdr:col>
      <xdr:colOff>383000</xdr:colOff>
      <xdr:row>19</xdr:row>
      <xdr:rowOff>73347</xdr:rowOff>
    </xdr:to>
    <xdr:sp macro="" textlink="">
      <xdr:nvSpPr>
        <xdr:cNvPr id="93" name="Isosceles Triangle 92"/>
        <xdr:cNvSpPr/>
      </xdr:nvSpPr>
      <xdr:spPr>
        <a:xfrm>
          <a:off x="11292840" y="3475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16</xdr:row>
      <xdr:rowOff>0</xdr:rowOff>
    </xdr:from>
    <xdr:to>
      <xdr:col>12</xdr:col>
      <xdr:colOff>385608</xdr:colOff>
      <xdr:row>16</xdr:row>
      <xdr:rowOff>79930</xdr:rowOff>
    </xdr:to>
    <xdr:sp macro="" textlink="">
      <xdr:nvSpPr>
        <xdr:cNvPr id="94" name="Rectangle 93"/>
        <xdr:cNvSpPr/>
      </xdr:nvSpPr>
      <xdr:spPr>
        <a:xfrm>
          <a:off x="11301330" y="2926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</xdr:colOff>
      <xdr:row>30</xdr:row>
      <xdr:rowOff>101492</xdr:rowOff>
    </xdr:from>
    <xdr:to>
      <xdr:col>18</xdr:col>
      <xdr:colOff>77639</xdr:colOff>
      <xdr:row>30</xdr:row>
      <xdr:rowOff>182203</xdr:rowOff>
    </xdr:to>
    <xdr:sp macro="" textlink="">
      <xdr:nvSpPr>
        <xdr:cNvPr id="23" name="Oval 22"/>
        <xdr:cNvSpPr/>
      </xdr:nvSpPr>
      <xdr:spPr>
        <a:xfrm>
          <a:off x="16501534" y="5520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0</xdr:colOff>
      <xdr:row>31</xdr:row>
      <xdr:rowOff>177021</xdr:rowOff>
    </xdr:from>
    <xdr:to>
      <xdr:col>18</xdr:col>
      <xdr:colOff>78200</xdr:colOff>
      <xdr:row>32</xdr:row>
      <xdr:rowOff>63187</xdr:rowOff>
    </xdr:to>
    <xdr:sp macro="" textlink="">
      <xdr:nvSpPr>
        <xdr:cNvPr id="24" name="Isosceles Triangle 23"/>
        <xdr:cNvSpPr/>
      </xdr:nvSpPr>
      <xdr:spPr>
        <a:xfrm>
          <a:off x="16501533" y="5781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15</xdr:row>
      <xdr:rowOff>59267</xdr:rowOff>
    </xdr:from>
    <xdr:to>
      <xdr:col>8</xdr:col>
      <xdr:colOff>821641</xdr:colOff>
      <xdr:row>15</xdr:row>
      <xdr:rowOff>139197</xdr:rowOff>
    </xdr:to>
    <xdr:sp macro="" textlink="">
      <xdr:nvSpPr>
        <xdr:cNvPr id="25" name="Rectangle 24"/>
        <xdr:cNvSpPr/>
      </xdr:nvSpPr>
      <xdr:spPr>
        <a:xfrm>
          <a:off x="7010423" y="28469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152401</xdr:colOff>
      <xdr:row>31</xdr:row>
      <xdr:rowOff>67626</xdr:rowOff>
    </xdr:from>
    <xdr:to>
      <xdr:col>18</xdr:col>
      <xdr:colOff>230039</xdr:colOff>
      <xdr:row>31</xdr:row>
      <xdr:rowOff>148337</xdr:rowOff>
    </xdr:to>
    <xdr:sp macro="" textlink="">
      <xdr:nvSpPr>
        <xdr:cNvPr id="26" name="Oval 25"/>
        <xdr:cNvSpPr/>
      </xdr:nvSpPr>
      <xdr:spPr>
        <a:xfrm>
          <a:off x="16653934" y="5672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152400</xdr:colOff>
      <xdr:row>32</xdr:row>
      <xdr:rowOff>143154</xdr:rowOff>
    </xdr:from>
    <xdr:to>
      <xdr:col>18</xdr:col>
      <xdr:colOff>230600</xdr:colOff>
      <xdr:row>33</xdr:row>
      <xdr:rowOff>29320</xdr:rowOff>
    </xdr:to>
    <xdr:sp macro="" textlink="">
      <xdr:nvSpPr>
        <xdr:cNvPr id="27" name="Isosceles Triangle 26"/>
        <xdr:cNvSpPr/>
      </xdr:nvSpPr>
      <xdr:spPr>
        <a:xfrm>
          <a:off x="16653933" y="5934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12</xdr:row>
      <xdr:rowOff>50800</xdr:rowOff>
    </xdr:from>
    <xdr:to>
      <xdr:col>3</xdr:col>
      <xdr:colOff>807625</xdr:colOff>
      <xdr:row>12</xdr:row>
      <xdr:rowOff>130730</xdr:rowOff>
    </xdr:to>
    <xdr:sp macro="" textlink="">
      <xdr:nvSpPr>
        <xdr:cNvPr id="28" name="Rectangle 27"/>
        <xdr:cNvSpPr/>
      </xdr:nvSpPr>
      <xdr:spPr>
        <a:xfrm>
          <a:off x="2246607" y="2286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304801</xdr:colOff>
      <xdr:row>32</xdr:row>
      <xdr:rowOff>33759</xdr:rowOff>
    </xdr:from>
    <xdr:to>
      <xdr:col>18</xdr:col>
      <xdr:colOff>382439</xdr:colOff>
      <xdr:row>32</xdr:row>
      <xdr:rowOff>114470</xdr:rowOff>
    </xdr:to>
    <xdr:sp macro="" textlink="">
      <xdr:nvSpPr>
        <xdr:cNvPr id="29" name="Oval 28"/>
        <xdr:cNvSpPr/>
      </xdr:nvSpPr>
      <xdr:spPr>
        <a:xfrm>
          <a:off x="16806334" y="5824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33</xdr:row>
      <xdr:rowOff>109287</xdr:rowOff>
    </xdr:from>
    <xdr:to>
      <xdr:col>18</xdr:col>
      <xdr:colOff>383000</xdr:colOff>
      <xdr:row>33</xdr:row>
      <xdr:rowOff>181720</xdr:rowOff>
    </xdr:to>
    <xdr:sp macro="" textlink="">
      <xdr:nvSpPr>
        <xdr:cNvPr id="30" name="Isosceles Triangle 29"/>
        <xdr:cNvSpPr/>
      </xdr:nvSpPr>
      <xdr:spPr>
        <a:xfrm>
          <a:off x="16806333" y="6086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13</xdr:row>
      <xdr:rowOff>50800</xdr:rowOff>
    </xdr:from>
    <xdr:to>
      <xdr:col>3</xdr:col>
      <xdr:colOff>807625</xdr:colOff>
      <xdr:row>13</xdr:row>
      <xdr:rowOff>130730</xdr:rowOff>
    </xdr:to>
    <xdr:sp macro="" textlink="">
      <xdr:nvSpPr>
        <xdr:cNvPr id="31" name="Rectangle 30"/>
        <xdr:cNvSpPr/>
      </xdr:nvSpPr>
      <xdr:spPr>
        <a:xfrm>
          <a:off x="2246607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457201</xdr:colOff>
      <xdr:row>32</xdr:row>
      <xdr:rowOff>186159</xdr:rowOff>
    </xdr:from>
    <xdr:to>
      <xdr:col>18</xdr:col>
      <xdr:colOff>534839</xdr:colOff>
      <xdr:row>33</xdr:row>
      <xdr:rowOff>80603</xdr:rowOff>
    </xdr:to>
    <xdr:sp macro="" textlink="">
      <xdr:nvSpPr>
        <xdr:cNvPr id="32" name="Oval 31"/>
        <xdr:cNvSpPr/>
      </xdr:nvSpPr>
      <xdr:spPr>
        <a:xfrm>
          <a:off x="16958734" y="5977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34</xdr:row>
      <xdr:rowOff>75421</xdr:rowOff>
    </xdr:from>
    <xdr:to>
      <xdr:col>18</xdr:col>
      <xdr:colOff>535400</xdr:colOff>
      <xdr:row>34</xdr:row>
      <xdr:rowOff>147854</xdr:rowOff>
    </xdr:to>
    <xdr:sp macro="" textlink="">
      <xdr:nvSpPr>
        <xdr:cNvPr id="33" name="Isosceles Triangle 32"/>
        <xdr:cNvSpPr/>
      </xdr:nvSpPr>
      <xdr:spPr>
        <a:xfrm>
          <a:off x="16958733" y="6239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465690</xdr:colOff>
      <xdr:row>31</xdr:row>
      <xdr:rowOff>84667</xdr:rowOff>
    </xdr:from>
    <xdr:to>
      <xdr:col>18</xdr:col>
      <xdr:colOff>538008</xdr:colOff>
      <xdr:row>31</xdr:row>
      <xdr:rowOff>164597</xdr:rowOff>
    </xdr:to>
    <xdr:sp macro="" textlink="">
      <xdr:nvSpPr>
        <xdr:cNvPr id="34" name="Rectangle 33"/>
        <xdr:cNvSpPr/>
      </xdr:nvSpPr>
      <xdr:spPr>
        <a:xfrm>
          <a:off x="16967223" y="5689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33</xdr:row>
      <xdr:rowOff>152292</xdr:rowOff>
    </xdr:from>
    <xdr:to>
      <xdr:col>19</xdr:col>
      <xdr:colOff>77639</xdr:colOff>
      <xdr:row>34</xdr:row>
      <xdr:rowOff>46737</xdr:rowOff>
    </xdr:to>
    <xdr:sp macro="" textlink="">
      <xdr:nvSpPr>
        <xdr:cNvPr id="35" name="Oval 34"/>
        <xdr:cNvSpPr/>
      </xdr:nvSpPr>
      <xdr:spPr>
        <a:xfrm>
          <a:off x="17111134" y="6129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35</xdr:row>
      <xdr:rowOff>41554</xdr:rowOff>
    </xdr:from>
    <xdr:to>
      <xdr:col>19</xdr:col>
      <xdr:colOff>78200</xdr:colOff>
      <xdr:row>35</xdr:row>
      <xdr:rowOff>113987</xdr:rowOff>
    </xdr:to>
    <xdr:sp macro="" textlink="">
      <xdr:nvSpPr>
        <xdr:cNvPr id="36" name="Isosceles Triangle 35"/>
        <xdr:cNvSpPr/>
      </xdr:nvSpPr>
      <xdr:spPr>
        <a:xfrm>
          <a:off x="17111133" y="639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8490</xdr:colOff>
      <xdr:row>32</xdr:row>
      <xdr:rowOff>50800</xdr:rowOff>
    </xdr:from>
    <xdr:to>
      <xdr:col>19</xdr:col>
      <xdr:colOff>80808</xdr:colOff>
      <xdr:row>32</xdr:row>
      <xdr:rowOff>130730</xdr:rowOff>
    </xdr:to>
    <xdr:sp macro="" textlink="">
      <xdr:nvSpPr>
        <xdr:cNvPr id="37" name="Rectangle 36"/>
        <xdr:cNvSpPr/>
      </xdr:nvSpPr>
      <xdr:spPr>
        <a:xfrm>
          <a:off x="17119623" y="5842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34</xdr:row>
      <xdr:rowOff>118426</xdr:rowOff>
    </xdr:from>
    <xdr:to>
      <xdr:col>19</xdr:col>
      <xdr:colOff>230039</xdr:colOff>
      <xdr:row>35</xdr:row>
      <xdr:rowOff>12870</xdr:rowOff>
    </xdr:to>
    <xdr:sp macro="" textlink="">
      <xdr:nvSpPr>
        <xdr:cNvPr id="38" name="Oval 37"/>
        <xdr:cNvSpPr/>
      </xdr:nvSpPr>
      <xdr:spPr>
        <a:xfrm>
          <a:off x="17263534" y="6282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36</xdr:row>
      <xdr:rowOff>7687</xdr:rowOff>
    </xdr:from>
    <xdr:to>
      <xdr:col>19</xdr:col>
      <xdr:colOff>230600</xdr:colOff>
      <xdr:row>36</xdr:row>
      <xdr:rowOff>80120</xdr:rowOff>
    </xdr:to>
    <xdr:sp macro="" textlink="">
      <xdr:nvSpPr>
        <xdr:cNvPr id="39" name="Isosceles Triangle 38"/>
        <xdr:cNvSpPr/>
      </xdr:nvSpPr>
      <xdr:spPr>
        <a:xfrm>
          <a:off x="17263533" y="654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160890</xdr:colOff>
      <xdr:row>33</xdr:row>
      <xdr:rowOff>16933</xdr:rowOff>
    </xdr:from>
    <xdr:to>
      <xdr:col>19</xdr:col>
      <xdr:colOff>233208</xdr:colOff>
      <xdr:row>33</xdr:row>
      <xdr:rowOff>96863</xdr:rowOff>
    </xdr:to>
    <xdr:sp macro="" textlink="">
      <xdr:nvSpPr>
        <xdr:cNvPr id="40" name="Rectangle 39"/>
        <xdr:cNvSpPr/>
      </xdr:nvSpPr>
      <xdr:spPr>
        <a:xfrm>
          <a:off x="17272023" y="5994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35</xdr:row>
      <xdr:rowOff>84559</xdr:rowOff>
    </xdr:from>
    <xdr:to>
      <xdr:col>19</xdr:col>
      <xdr:colOff>382439</xdr:colOff>
      <xdr:row>35</xdr:row>
      <xdr:rowOff>165270</xdr:rowOff>
    </xdr:to>
    <xdr:sp macro="" textlink="">
      <xdr:nvSpPr>
        <xdr:cNvPr id="41" name="Oval 40"/>
        <xdr:cNvSpPr/>
      </xdr:nvSpPr>
      <xdr:spPr>
        <a:xfrm>
          <a:off x="17415934" y="643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36</xdr:row>
      <xdr:rowOff>160087</xdr:rowOff>
    </xdr:from>
    <xdr:to>
      <xdr:col>19</xdr:col>
      <xdr:colOff>383000</xdr:colOff>
      <xdr:row>37</xdr:row>
      <xdr:rowOff>46254</xdr:rowOff>
    </xdr:to>
    <xdr:sp macro="" textlink="">
      <xdr:nvSpPr>
        <xdr:cNvPr id="42" name="Isosceles Triangle 41"/>
        <xdr:cNvSpPr/>
      </xdr:nvSpPr>
      <xdr:spPr>
        <a:xfrm>
          <a:off x="17415933" y="669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313290</xdr:colOff>
      <xdr:row>33</xdr:row>
      <xdr:rowOff>169333</xdr:rowOff>
    </xdr:from>
    <xdr:to>
      <xdr:col>19</xdr:col>
      <xdr:colOff>385608</xdr:colOff>
      <xdr:row>34</xdr:row>
      <xdr:rowOff>62997</xdr:rowOff>
    </xdr:to>
    <xdr:sp macro="" textlink="">
      <xdr:nvSpPr>
        <xdr:cNvPr id="43" name="Rectangle 42"/>
        <xdr:cNvSpPr/>
      </xdr:nvSpPr>
      <xdr:spPr>
        <a:xfrm>
          <a:off x="17424423" y="6146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19</xdr:row>
      <xdr:rowOff>75421</xdr:rowOff>
    </xdr:from>
    <xdr:to>
      <xdr:col>3</xdr:col>
      <xdr:colOff>810566</xdr:colOff>
      <xdr:row>19</xdr:row>
      <xdr:rowOff>147854</xdr:rowOff>
    </xdr:to>
    <xdr:sp macro="" textlink="">
      <xdr:nvSpPr>
        <xdr:cNvPr id="66" name="Isosceles Triangle 65"/>
        <xdr:cNvSpPr/>
      </xdr:nvSpPr>
      <xdr:spPr>
        <a:xfrm>
          <a:off x="2243666" y="35996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11</xdr:row>
      <xdr:rowOff>67733</xdr:rowOff>
    </xdr:from>
    <xdr:to>
      <xdr:col>3</xdr:col>
      <xdr:colOff>807625</xdr:colOff>
      <xdr:row>11</xdr:row>
      <xdr:rowOff>147663</xdr:rowOff>
    </xdr:to>
    <xdr:sp macro="" textlink="">
      <xdr:nvSpPr>
        <xdr:cNvPr id="67" name="Rectangle 66"/>
        <xdr:cNvSpPr/>
      </xdr:nvSpPr>
      <xdr:spPr>
        <a:xfrm>
          <a:off x="2246607" y="211878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15</xdr:row>
      <xdr:rowOff>50693</xdr:rowOff>
    </xdr:from>
    <xdr:to>
      <xdr:col>3</xdr:col>
      <xdr:colOff>810285</xdr:colOff>
      <xdr:row>15</xdr:row>
      <xdr:rowOff>131404</xdr:rowOff>
    </xdr:to>
    <xdr:sp macro="" textlink="">
      <xdr:nvSpPr>
        <xdr:cNvPr id="68" name="Oval 67"/>
        <xdr:cNvSpPr/>
      </xdr:nvSpPr>
      <xdr:spPr>
        <a:xfrm>
          <a:off x="2243947" y="2838343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</xdr:row>
      <xdr:rowOff>58487</xdr:rowOff>
    </xdr:from>
    <xdr:to>
      <xdr:col>3</xdr:col>
      <xdr:colOff>810566</xdr:colOff>
      <xdr:row>7</xdr:row>
      <xdr:rowOff>130920</xdr:rowOff>
    </xdr:to>
    <xdr:sp macro="" textlink="">
      <xdr:nvSpPr>
        <xdr:cNvPr id="69" name="Isosceles Triangle 68"/>
        <xdr:cNvSpPr/>
      </xdr:nvSpPr>
      <xdr:spPr>
        <a:xfrm>
          <a:off x="2243666" y="134753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11</xdr:row>
      <xdr:rowOff>59267</xdr:rowOff>
    </xdr:from>
    <xdr:to>
      <xdr:col>13</xdr:col>
      <xdr:colOff>808941</xdr:colOff>
      <xdr:row>11</xdr:row>
      <xdr:rowOff>139197</xdr:rowOff>
    </xdr:to>
    <xdr:sp macro="" textlink="">
      <xdr:nvSpPr>
        <xdr:cNvPr id="70" name="Rectangle 69"/>
        <xdr:cNvSpPr/>
      </xdr:nvSpPr>
      <xdr:spPr>
        <a:xfrm>
          <a:off x="11944373" y="21103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14</xdr:row>
      <xdr:rowOff>67625</xdr:rowOff>
    </xdr:from>
    <xdr:to>
      <xdr:col>3</xdr:col>
      <xdr:colOff>810285</xdr:colOff>
      <xdr:row>14</xdr:row>
      <xdr:rowOff>148336</xdr:rowOff>
    </xdr:to>
    <xdr:sp macro="" textlink="">
      <xdr:nvSpPr>
        <xdr:cNvPr id="71" name="Oval 70"/>
        <xdr:cNvSpPr/>
      </xdr:nvSpPr>
      <xdr:spPr>
        <a:xfrm>
          <a:off x="2243947" y="267112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18</xdr:row>
      <xdr:rowOff>66954</xdr:rowOff>
    </xdr:from>
    <xdr:to>
      <xdr:col>3</xdr:col>
      <xdr:colOff>810566</xdr:colOff>
      <xdr:row>18</xdr:row>
      <xdr:rowOff>139387</xdr:rowOff>
    </xdr:to>
    <xdr:sp macro="" textlink="">
      <xdr:nvSpPr>
        <xdr:cNvPr id="72" name="Isosceles Triangle 71"/>
        <xdr:cNvSpPr/>
      </xdr:nvSpPr>
      <xdr:spPr>
        <a:xfrm>
          <a:off x="2243666" y="34070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12</xdr:row>
      <xdr:rowOff>52917</xdr:rowOff>
    </xdr:from>
    <xdr:to>
      <xdr:col>13</xdr:col>
      <xdr:colOff>808941</xdr:colOff>
      <xdr:row>12</xdr:row>
      <xdr:rowOff>132847</xdr:rowOff>
    </xdr:to>
    <xdr:sp macro="" textlink="">
      <xdr:nvSpPr>
        <xdr:cNvPr id="73" name="Rectangle 72"/>
        <xdr:cNvSpPr/>
      </xdr:nvSpPr>
      <xdr:spPr>
        <a:xfrm>
          <a:off x="11944373" y="22881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12</xdr:row>
      <xdr:rowOff>50692</xdr:rowOff>
    </xdr:from>
    <xdr:to>
      <xdr:col>8</xdr:col>
      <xdr:colOff>824301</xdr:colOff>
      <xdr:row>12</xdr:row>
      <xdr:rowOff>131403</xdr:rowOff>
    </xdr:to>
    <xdr:sp macro="" textlink="">
      <xdr:nvSpPr>
        <xdr:cNvPr id="74" name="Oval 73"/>
        <xdr:cNvSpPr/>
      </xdr:nvSpPr>
      <xdr:spPr>
        <a:xfrm>
          <a:off x="7007763" y="2285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457200</xdr:colOff>
      <xdr:row>28</xdr:row>
      <xdr:rowOff>75421</xdr:rowOff>
    </xdr:from>
    <xdr:to>
      <xdr:col>19</xdr:col>
      <xdr:colOff>535400</xdr:colOff>
      <xdr:row>28</xdr:row>
      <xdr:rowOff>147854</xdr:rowOff>
    </xdr:to>
    <xdr:sp macro="" textlink="">
      <xdr:nvSpPr>
        <xdr:cNvPr id="75" name="Isosceles Triangle 74"/>
        <xdr:cNvSpPr/>
      </xdr:nvSpPr>
      <xdr:spPr>
        <a:xfrm>
          <a:off x="17568333" y="512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13</xdr:row>
      <xdr:rowOff>50800</xdr:rowOff>
    </xdr:from>
    <xdr:to>
      <xdr:col>13</xdr:col>
      <xdr:colOff>808941</xdr:colOff>
      <xdr:row>13</xdr:row>
      <xdr:rowOff>130730</xdr:rowOff>
    </xdr:to>
    <xdr:sp macro="" textlink="">
      <xdr:nvSpPr>
        <xdr:cNvPr id="76" name="Rectangle 75"/>
        <xdr:cNvSpPr/>
      </xdr:nvSpPr>
      <xdr:spPr>
        <a:xfrm>
          <a:off x="11944373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13</xdr:row>
      <xdr:rowOff>42226</xdr:rowOff>
    </xdr:from>
    <xdr:to>
      <xdr:col>8</xdr:col>
      <xdr:colOff>824301</xdr:colOff>
      <xdr:row>13</xdr:row>
      <xdr:rowOff>122937</xdr:rowOff>
    </xdr:to>
    <xdr:sp macro="" textlink="">
      <xdr:nvSpPr>
        <xdr:cNvPr id="77" name="Oval 76"/>
        <xdr:cNvSpPr/>
      </xdr:nvSpPr>
      <xdr:spPr>
        <a:xfrm>
          <a:off x="7007763" y="24615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29</xdr:row>
      <xdr:rowOff>41554</xdr:rowOff>
    </xdr:from>
    <xdr:to>
      <xdr:col>20</xdr:col>
      <xdr:colOff>78200</xdr:colOff>
      <xdr:row>29</xdr:row>
      <xdr:rowOff>113987</xdr:rowOff>
    </xdr:to>
    <xdr:sp macro="" textlink="">
      <xdr:nvSpPr>
        <xdr:cNvPr id="78" name="Isosceles Triangle 77"/>
        <xdr:cNvSpPr/>
      </xdr:nvSpPr>
      <xdr:spPr>
        <a:xfrm>
          <a:off x="17720733" y="527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14</xdr:row>
      <xdr:rowOff>59266</xdr:rowOff>
    </xdr:from>
    <xdr:to>
      <xdr:col>13</xdr:col>
      <xdr:colOff>808941</xdr:colOff>
      <xdr:row>14</xdr:row>
      <xdr:rowOff>139196</xdr:rowOff>
    </xdr:to>
    <xdr:sp macro="" textlink="">
      <xdr:nvSpPr>
        <xdr:cNvPr id="79" name="Rectangle 78"/>
        <xdr:cNvSpPr/>
      </xdr:nvSpPr>
      <xdr:spPr>
        <a:xfrm>
          <a:off x="11944373" y="26627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733963</xdr:colOff>
      <xdr:row>15</xdr:row>
      <xdr:rowOff>59160</xdr:rowOff>
    </xdr:from>
    <xdr:to>
      <xdr:col>13</xdr:col>
      <xdr:colOff>811601</xdr:colOff>
      <xdr:row>15</xdr:row>
      <xdr:rowOff>139871</xdr:rowOff>
    </xdr:to>
    <xdr:sp macro="" textlink="">
      <xdr:nvSpPr>
        <xdr:cNvPr id="80" name="Oval 79"/>
        <xdr:cNvSpPr/>
      </xdr:nvSpPr>
      <xdr:spPr>
        <a:xfrm>
          <a:off x="11941713" y="284681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30</xdr:row>
      <xdr:rowOff>7687</xdr:rowOff>
    </xdr:from>
    <xdr:to>
      <xdr:col>20</xdr:col>
      <xdr:colOff>230600</xdr:colOff>
      <xdr:row>30</xdr:row>
      <xdr:rowOff>80120</xdr:rowOff>
    </xdr:to>
    <xdr:sp macro="" textlink="">
      <xdr:nvSpPr>
        <xdr:cNvPr id="81" name="Isosceles Triangle 80"/>
        <xdr:cNvSpPr/>
      </xdr:nvSpPr>
      <xdr:spPr>
        <a:xfrm>
          <a:off x="17873133" y="542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11</xdr:row>
      <xdr:rowOff>50799</xdr:rowOff>
    </xdr:from>
    <xdr:to>
      <xdr:col>8</xdr:col>
      <xdr:colOff>821641</xdr:colOff>
      <xdr:row>11</xdr:row>
      <xdr:rowOff>130729</xdr:rowOff>
    </xdr:to>
    <xdr:sp macro="" textlink="">
      <xdr:nvSpPr>
        <xdr:cNvPr id="82" name="Rectangle 81"/>
        <xdr:cNvSpPr/>
      </xdr:nvSpPr>
      <xdr:spPr>
        <a:xfrm>
          <a:off x="7010423" y="21018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29</xdr:row>
      <xdr:rowOff>84559</xdr:rowOff>
    </xdr:from>
    <xdr:to>
      <xdr:col>20</xdr:col>
      <xdr:colOff>382439</xdr:colOff>
      <xdr:row>29</xdr:row>
      <xdr:rowOff>165270</xdr:rowOff>
    </xdr:to>
    <xdr:sp macro="" textlink="">
      <xdr:nvSpPr>
        <xdr:cNvPr id="83" name="Oval 82"/>
        <xdr:cNvSpPr/>
      </xdr:nvSpPr>
      <xdr:spPr>
        <a:xfrm>
          <a:off x="18025534" y="531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30</xdr:row>
      <xdr:rowOff>160087</xdr:rowOff>
    </xdr:from>
    <xdr:to>
      <xdr:col>20</xdr:col>
      <xdr:colOff>383000</xdr:colOff>
      <xdr:row>31</xdr:row>
      <xdr:rowOff>46254</xdr:rowOff>
    </xdr:to>
    <xdr:sp macro="" textlink="">
      <xdr:nvSpPr>
        <xdr:cNvPr id="84" name="Isosceles Triangle 83"/>
        <xdr:cNvSpPr/>
      </xdr:nvSpPr>
      <xdr:spPr>
        <a:xfrm>
          <a:off x="18025533" y="5578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14</xdr:row>
      <xdr:rowOff>50800</xdr:rowOff>
    </xdr:from>
    <xdr:to>
      <xdr:col>8</xdr:col>
      <xdr:colOff>821641</xdr:colOff>
      <xdr:row>14</xdr:row>
      <xdr:rowOff>130730</xdr:rowOff>
    </xdr:to>
    <xdr:sp macro="" textlink="">
      <xdr:nvSpPr>
        <xdr:cNvPr id="85" name="Rectangle 84"/>
        <xdr:cNvSpPr/>
      </xdr:nvSpPr>
      <xdr:spPr>
        <a:xfrm>
          <a:off x="7010423" y="26543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8</xdr:row>
      <xdr:rowOff>93177</xdr:rowOff>
    </xdr:from>
    <xdr:to>
      <xdr:col>3</xdr:col>
      <xdr:colOff>792014</xdr:colOff>
      <xdr:row>8</xdr:row>
      <xdr:rowOff>173888</xdr:rowOff>
    </xdr:to>
    <xdr:sp macro="" textlink="">
      <xdr:nvSpPr>
        <xdr:cNvPr id="2" name="Oval 1"/>
        <xdr:cNvSpPr/>
      </xdr:nvSpPr>
      <xdr:spPr>
        <a:xfrm>
          <a:off x="2238376" y="154097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17</xdr:row>
      <xdr:rowOff>46090</xdr:rowOff>
    </xdr:from>
    <xdr:to>
      <xdr:col>3</xdr:col>
      <xdr:colOff>789116</xdr:colOff>
      <xdr:row>17</xdr:row>
      <xdr:rowOff>114441</xdr:rowOff>
    </xdr:to>
    <xdr:sp macro="" textlink="">
      <xdr:nvSpPr>
        <xdr:cNvPr id="3" name="Isosceles Triangle 2"/>
        <xdr:cNvSpPr/>
      </xdr:nvSpPr>
      <xdr:spPr>
        <a:xfrm>
          <a:off x="2234916" y="392536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13</xdr:row>
      <xdr:rowOff>158462</xdr:rowOff>
    </xdr:from>
    <xdr:to>
      <xdr:col>3</xdr:col>
      <xdr:colOff>786175</xdr:colOff>
      <xdr:row>13</xdr:row>
      <xdr:rowOff>238392</xdr:rowOff>
    </xdr:to>
    <xdr:sp macro="" textlink="">
      <xdr:nvSpPr>
        <xdr:cNvPr id="4" name="Rectangle 3"/>
        <xdr:cNvSpPr/>
      </xdr:nvSpPr>
      <xdr:spPr>
        <a:xfrm>
          <a:off x="2237857" y="294322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749298</xdr:colOff>
      <xdr:row>14</xdr:row>
      <xdr:rowOff>136720</xdr:rowOff>
    </xdr:from>
    <xdr:to>
      <xdr:col>18</xdr:col>
      <xdr:colOff>826936</xdr:colOff>
      <xdr:row>14</xdr:row>
      <xdr:rowOff>217431</xdr:rowOff>
    </xdr:to>
    <xdr:sp macro="" textlink="">
      <xdr:nvSpPr>
        <xdr:cNvPr id="5" name="Oval 4"/>
        <xdr:cNvSpPr/>
      </xdr:nvSpPr>
      <xdr:spPr>
        <a:xfrm>
          <a:off x="13176825" y="328862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7</xdr:row>
      <xdr:rowOff>51533</xdr:rowOff>
    </xdr:from>
    <xdr:to>
      <xdr:col>3</xdr:col>
      <xdr:colOff>792575</xdr:colOff>
      <xdr:row>7</xdr:row>
      <xdr:rowOff>119884</xdr:rowOff>
    </xdr:to>
    <xdr:sp macro="" textlink="">
      <xdr:nvSpPr>
        <xdr:cNvPr id="6" name="Isosceles Triangle 5"/>
        <xdr:cNvSpPr/>
      </xdr:nvSpPr>
      <xdr:spPr>
        <a:xfrm>
          <a:off x="2238375" y="1318358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12</xdr:row>
      <xdr:rowOff>133350</xdr:rowOff>
    </xdr:from>
    <xdr:to>
      <xdr:col>3</xdr:col>
      <xdr:colOff>786175</xdr:colOff>
      <xdr:row>12</xdr:row>
      <xdr:rowOff>209198</xdr:rowOff>
    </xdr:to>
    <xdr:sp macro="" textlink="">
      <xdr:nvSpPr>
        <xdr:cNvPr id="7" name="Rectangle 6"/>
        <xdr:cNvSpPr/>
      </xdr:nvSpPr>
      <xdr:spPr>
        <a:xfrm>
          <a:off x="2237857" y="255096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12</xdr:row>
      <xdr:rowOff>140432</xdr:rowOff>
    </xdr:from>
    <xdr:to>
      <xdr:col>8</xdr:col>
      <xdr:colOff>796196</xdr:colOff>
      <xdr:row>12</xdr:row>
      <xdr:rowOff>221143</xdr:rowOff>
    </xdr:to>
    <xdr:sp macro="" textlink="">
      <xdr:nvSpPr>
        <xdr:cNvPr id="8" name="Oval 7"/>
        <xdr:cNvSpPr/>
      </xdr:nvSpPr>
      <xdr:spPr>
        <a:xfrm>
          <a:off x="5879376" y="255805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304800</xdr:colOff>
      <xdr:row>29</xdr:row>
      <xdr:rowOff>114126</xdr:rowOff>
    </xdr:from>
    <xdr:to>
      <xdr:col>28</xdr:col>
      <xdr:colOff>383000</xdr:colOff>
      <xdr:row>30</xdr:row>
      <xdr:rowOff>1501</xdr:rowOff>
    </xdr:to>
    <xdr:sp macro="" textlink="">
      <xdr:nvSpPr>
        <xdr:cNvPr id="9" name="Isosceles Triangle 8"/>
        <xdr:cNvSpPr/>
      </xdr:nvSpPr>
      <xdr:spPr>
        <a:xfrm>
          <a:off x="20682857" y="60794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13</xdr:row>
      <xdr:rowOff>148318</xdr:rowOff>
    </xdr:from>
    <xdr:to>
      <xdr:col>8</xdr:col>
      <xdr:colOff>793536</xdr:colOff>
      <xdr:row>13</xdr:row>
      <xdr:rowOff>224166</xdr:rowOff>
    </xdr:to>
    <xdr:sp macro="" textlink="">
      <xdr:nvSpPr>
        <xdr:cNvPr id="10" name="Rectangle 9"/>
        <xdr:cNvSpPr/>
      </xdr:nvSpPr>
      <xdr:spPr>
        <a:xfrm>
          <a:off x="5882036" y="2933082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710680</xdr:colOff>
      <xdr:row>12</xdr:row>
      <xdr:rowOff>128556</xdr:rowOff>
    </xdr:from>
    <xdr:to>
      <xdr:col>23</xdr:col>
      <xdr:colOff>788318</xdr:colOff>
      <xdr:row>12</xdr:row>
      <xdr:rowOff>209267</xdr:rowOff>
    </xdr:to>
    <xdr:sp macro="" textlink="">
      <xdr:nvSpPr>
        <xdr:cNvPr id="11" name="Oval 10"/>
        <xdr:cNvSpPr/>
      </xdr:nvSpPr>
      <xdr:spPr>
        <a:xfrm>
          <a:off x="16775025" y="2546174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457200</xdr:colOff>
      <xdr:row>30</xdr:row>
      <xdr:rowOff>81468</xdr:rowOff>
    </xdr:from>
    <xdr:to>
      <xdr:col>28</xdr:col>
      <xdr:colOff>535400</xdr:colOff>
      <xdr:row>30</xdr:row>
      <xdr:rowOff>153901</xdr:rowOff>
    </xdr:to>
    <xdr:sp macro="" textlink="">
      <xdr:nvSpPr>
        <xdr:cNvPr id="12" name="Isosceles Triangle 11"/>
        <xdr:cNvSpPr/>
      </xdr:nvSpPr>
      <xdr:spPr>
        <a:xfrm>
          <a:off x="20835257" y="62318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14</xdr:row>
      <xdr:rowOff>134711</xdr:rowOff>
    </xdr:from>
    <xdr:to>
      <xdr:col>8</xdr:col>
      <xdr:colOff>793536</xdr:colOff>
      <xdr:row>14</xdr:row>
      <xdr:rowOff>214641</xdr:rowOff>
    </xdr:to>
    <xdr:sp macro="" textlink="">
      <xdr:nvSpPr>
        <xdr:cNvPr id="13" name="Rectangle 12"/>
        <xdr:cNvSpPr/>
      </xdr:nvSpPr>
      <xdr:spPr>
        <a:xfrm>
          <a:off x="5882036" y="32866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1</xdr:colOff>
      <xdr:row>29</xdr:row>
      <xdr:rowOff>157131</xdr:rowOff>
    </xdr:from>
    <xdr:to>
      <xdr:col>29</xdr:col>
      <xdr:colOff>77639</xdr:colOff>
      <xdr:row>30</xdr:row>
      <xdr:rowOff>52784</xdr:rowOff>
    </xdr:to>
    <xdr:sp macro="" textlink="">
      <xdr:nvSpPr>
        <xdr:cNvPr id="14" name="Oval 13"/>
        <xdr:cNvSpPr/>
      </xdr:nvSpPr>
      <xdr:spPr>
        <a:xfrm>
          <a:off x="20987658" y="61225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0</xdr:colOff>
      <xdr:row>31</xdr:row>
      <xdr:rowOff>48811</xdr:rowOff>
    </xdr:from>
    <xdr:to>
      <xdr:col>29</xdr:col>
      <xdr:colOff>78200</xdr:colOff>
      <xdr:row>31</xdr:row>
      <xdr:rowOff>121244</xdr:rowOff>
    </xdr:to>
    <xdr:sp macro="" textlink="">
      <xdr:nvSpPr>
        <xdr:cNvPr id="15" name="Isosceles Triangle 14"/>
        <xdr:cNvSpPr/>
      </xdr:nvSpPr>
      <xdr:spPr>
        <a:xfrm>
          <a:off x="20987657" y="63842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14</xdr:row>
      <xdr:rowOff>140154</xdr:rowOff>
    </xdr:from>
    <xdr:to>
      <xdr:col>13</xdr:col>
      <xdr:colOff>795183</xdr:colOff>
      <xdr:row>14</xdr:row>
      <xdr:rowOff>220084</xdr:rowOff>
    </xdr:to>
    <xdr:sp macro="" textlink="">
      <xdr:nvSpPr>
        <xdr:cNvPr id="16" name="Rectangle 15"/>
        <xdr:cNvSpPr/>
      </xdr:nvSpPr>
      <xdr:spPr>
        <a:xfrm>
          <a:off x="9520501" y="329206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152401</xdr:colOff>
      <xdr:row>30</xdr:row>
      <xdr:rowOff>124473</xdr:rowOff>
    </xdr:from>
    <xdr:to>
      <xdr:col>29</xdr:col>
      <xdr:colOff>230039</xdr:colOff>
      <xdr:row>31</xdr:row>
      <xdr:rowOff>20127</xdr:rowOff>
    </xdr:to>
    <xdr:sp macro="" textlink="">
      <xdr:nvSpPr>
        <xdr:cNvPr id="17" name="Oval 16"/>
        <xdr:cNvSpPr/>
      </xdr:nvSpPr>
      <xdr:spPr>
        <a:xfrm>
          <a:off x="21140058" y="62749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152400</xdr:colOff>
      <xdr:row>32</xdr:row>
      <xdr:rowOff>16154</xdr:rowOff>
    </xdr:from>
    <xdr:to>
      <xdr:col>29</xdr:col>
      <xdr:colOff>230600</xdr:colOff>
      <xdr:row>32</xdr:row>
      <xdr:rowOff>88587</xdr:rowOff>
    </xdr:to>
    <xdr:sp macro="" textlink="">
      <xdr:nvSpPr>
        <xdr:cNvPr id="18" name="Isosceles Triangle 17"/>
        <xdr:cNvSpPr/>
      </xdr:nvSpPr>
      <xdr:spPr>
        <a:xfrm>
          <a:off x="21140057" y="65366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13</xdr:row>
      <xdr:rowOff>136072</xdr:rowOff>
    </xdr:from>
    <xdr:to>
      <xdr:col>13</xdr:col>
      <xdr:colOff>795183</xdr:colOff>
      <xdr:row>13</xdr:row>
      <xdr:rowOff>216002</xdr:rowOff>
    </xdr:to>
    <xdr:sp macro="" textlink="">
      <xdr:nvSpPr>
        <xdr:cNvPr id="19" name="Rectangle 18"/>
        <xdr:cNvSpPr/>
      </xdr:nvSpPr>
      <xdr:spPr>
        <a:xfrm>
          <a:off x="9520501" y="292083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304801</xdr:colOff>
      <xdr:row>31</xdr:row>
      <xdr:rowOff>91816</xdr:rowOff>
    </xdr:from>
    <xdr:to>
      <xdr:col>29</xdr:col>
      <xdr:colOff>382439</xdr:colOff>
      <xdr:row>31</xdr:row>
      <xdr:rowOff>172527</xdr:rowOff>
    </xdr:to>
    <xdr:sp macro="" textlink="">
      <xdr:nvSpPr>
        <xdr:cNvPr id="20" name="Oval 19"/>
        <xdr:cNvSpPr/>
      </xdr:nvSpPr>
      <xdr:spPr>
        <a:xfrm>
          <a:off x="21292458" y="64273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304800</xdr:colOff>
      <xdr:row>32</xdr:row>
      <xdr:rowOff>168554</xdr:rowOff>
    </xdr:from>
    <xdr:to>
      <xdr:col>29</xdr:col>
      <xdr:colOff>383000</xdr:colOff>
      <xdr:row>33</xdr:row>
      <xdr:rowOff>55930</xdr:rowOff>
    </xdr:to>
    <xdr:sp macro="" textlink="">
      <xdr:nvSpPr>
        <xdr:cNvPr id="21" name="Isosceles Triangle 20"/>
        <xdr:cNvSpPr/>
      </xdr:nvSpPr>
      <xdr:spPr>
        <a:xfrm>
          <a:off x="21292457" y="66890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12</xdr:row>
      <xdr:rowOff>145597</xdr:rowOff>
    </xdr:from>
    <xdr:to>
      <xdr:col>13</xdr:col>
      <xdr:colOff>795183</xdr:colOff>
      <xdr:row>12</xdr:row>
      <xdr:rowOff>221444</xdr:rowOff>
    </xdr:to>
    <xdr:sp macro="" textlink="">
      <xdr:nvSpPr>
        <xdr:cNvPr id="22" name="Rectangle 21"/>
        <xdr:cNvSpPr/>
      </xdr:nvSpPr>
      <xdr:spPr>
        <a:xfrm>
          <a:off x="9520501" y="2563215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1</xdr:colOff>
      <xdr:row>25</xdr:row>
      <xdr:rowOff>102702</xdr:rowOff>
    </xdr:from>
    <xdr:to>
      <xdr:col>30</xdr:col>
      <xdr:colOff>77639</xdr:colOff>
      <xdr:row>25</xdr:row>
      <xdr:rowOff>183413</xdr:rowOff>
    </xdr:to>
    <xdr:sp macro="" textlink="">
      <xdr:nvSpPr>
        <xdr:cNvPr id="23" name="Oval 22"/>
        <xdr:cNvSpPr/>
      </xdr:nvSpPr>
      <xdr:spPr>
        <a:xfrm>
          <a:off x="21597258" y="5327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0</xdr:colOff>
      <xdr:row>26</xdr:row>
      <xdr:rowOff>179440</xdr:rowOff>
    </xdr:from>
    <xdr:to>
      <xdr:col>30</xdr:col>
      <xdr:colOff>78200</xdr:colOff>
      <xdr:row>27</xdr:row>
      <xdr:rowOff>66816</xdr:rowOff>
    </xdr:to>
    <xdr:sp macro="" textlink="">
      <xdr:nvSpPr>
        <xdr:cNvPr id="24" name="Isosceles Triangle 23"/>
        <xdr:cNvSpPr/>
      </xdr:nvSpPr>
      <xdr:spPr>
        <a:xfrm>
          <a:off x="21597257" y="5589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12</xdr:row>
      <xdr:rowOff>141143</xdr:rowOff>
    </xdr:from>
    <xdr:to>
      <xdr:col>18</xdr:col>
      <xdr:colOff>824276</xdr:colOff>
      <xdr:row>12</xdr:row>
      <xdr:rowOff>221073</xdr:rowOff>
    </xdr:to>
    <xdr:sp macro="" textlink="">
      <xdr:nvSpPr>
        <xdr:cNvPr id="25" name="Rectangle 24"/>
        <xdr:cNvSpPr/>
      </xdr:nvSpPr>
      <xdr:spPr>
        <a:xfrm>
          <a:off x="13179485" y="255876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152401</xdr:colOff>
      <xdr:row>26</xdr:row>
      <xdr:rowOff>70045</xdr:rowOff>
    </xdr:from>
    <xdr:to>
      <xdr:col>30</xdr:col>
      <xdr:colOff>230039</xdr:colOff>
      <xdr:row>26</xdr:row>
      <xdr:rowOff>150756</xdr:rowOff>
    </xdr:to>
    <xdr:sp macro="" textlink="">
      <xdr:nvSpPr>
        <xdr:cNvPr id="26" name="Oval 25"/>
        <xdr:cNvSpPr/>
      </xdr:nvSpPr>
      <xdr:spPr>
        <a:xfrm>
          <a:off x="21749658" y="5480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152400</xdr:colOff>
      <xdr:row>27</xdr:row>
      <xdr:rowOff>146783</xdr:rowOff>
    </xdr:from>
    <xdr:to>
      <xdr:col>30</xdr:col>
      <xdr:colOff>230600</xdr:colOff>
      <xdr:row>28</xdr:row>
      <xdr:rowOff>34159</xdr:rowOff>
    </xdr:to>
    <xdr:sp macro="" textlink="">
      <xdr:nvSpPr>
        <xdr:cNvPr id="27" name="Isosceles Triangle 26"/>
        <xdr:cNvSpPr/>
      </xdr:nvSpPr>
      <xdr:spPr>
        <a:xfrm>
          <a:off x="21749657" y="5742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13</xdr:row>
      <xdr:rowOff>154132</xdr:rowOff>
    </xdr:from>
    <xdr:to>
      <xdr:col>18</xdr:col>
      <xdr:colOff>824276</xdr:colOff>
      <xdr:row>13</xdr:row>
      <xdr:rowOff>229980</xdr:rowOff>
    </xdr:to>
    <xdr:sp macro="" textlink="">
      <xdr:nvSpPr>
        <xdr:cNvPr id="28" name="Rectangle 27"/>
        <xdr:cNvSpPr/>
      </xdr:nvSpPr>
      <xdr:spPr>
        <a:xfrm>
          <a:off x="13179485" y="2938896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304801</xdr:colOff>
      <xdr:row>27</xdr:row>
      <xdr:rowOff>37388</xdr:rowOff>
    </xdr:from>
    <xdr:to>
      <xdr:col>30</xdr:col>
      <xdr:colOff>382439</xdr:colOff>
      <xdr:row>27</xdr:row>
      <xdr:rowOff>118099</xdr:rowOff>
    </xdr:to>
    <xdr:sp macro="" textlink="">
      <xdr:nvSpPr>
        <xdr:cNvPr id="29" name="Oval 28"/>
        <xdr:cNvSpPr/>
      </xdr:nvSpPr>
      <xdr:spPr>
        <a:xfrm>
          <a:off x="21902058" y="56326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304800</xdr:colOff>
      <xdr:row>28</xdr:row>
      <xdr:rowOff>114126</xdr:rowOff>
    </xdr:from>
    <xdr:to>
      <xdr:col>30</xdr:col>
      <xdr:colOff>383000</xdr:colOff>
      <xdr:row>29</xdr:row>
      <xdr:rowOff>1502</xdr:rowOff>
    </xdr:to>
    <xdr:sp macro="" textlink="">
      <xdr:nvSpPr>
        <xdr:cNvPr id="30" name="Isosceles Triangle 29"/>
        <xdr:cNvSpPr/>
      </xdr:nvSpPr>
      <xdr:spPr>
        <a:xfrm>
          <a:off x="21902057" y="58944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13</xdr:row>
      <xdr:rowOff>119743</xdr:rowOff>
    </xdr:from>
    <xdr:to>
      <xdr:col>23</xdr:col>
      <xdr:colOff>785658</xdr:colOff>
      <xdr:row>13</xdr:row>
      <xdr:rowOff>195591</xdr:rowOff>
    </xdr:to>
    <xdr:sp macro="" textlink="">
      <xdr:nvSpPr>
        <xdr:cNvPr id="31" name="Rectangle 30"/>
        <xdr:cNvSpPr/>
      </xdr:nvSpPr>
      <xdr:spPr>
        <a:xfrm>
          <a:off x="16777685" y="2904507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457201</xdr:colOff>
      <xdr:row>28</xdr:row>
      <xdr:rowOff>4731</xdr:rowOff>
    </xdr:from>
    <xdr:to>
      <xdr:col>30</xdr:col>
      <xdr:colOff>534839</xdr:colOff>
      <xdr:row>28</xdr:row>
      <xdr:rowOff>85442</xdr:rowOff>
    </xdr:to>
    <xdr:sp macro="" textlink="">
      <xdr:nvSpPr>
        <xdr:cNvPr id="32" name="Oval 31"/>
        <xdr:cNvSpPr/>
      </xdr:nvSpPr>
      <xdr:spPr>
        <a:xfrm>
          <a:off x="22054458" y="57850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457200</xdr:colOff>
      <xdr:row>29</xdr:row>
      <xdr:rowOff>81469</xdr:rowOff>
    </xdr:from>
    <xdr:to>
      <xdr:col>30</xdr:col>
      <xdr:colOff>535400</xdr:colOff>
      <xdr:row>29</xdr:row>
      <xdr:rowOff>153902</xdr:rowOff>
    </xdr:to>
    <xdr:sp macro="" textlink="">
      <xdr:nvSpPr>
        <xdr:cNvPr id="33" name="Isosceles Triangle 32"/>
        <xdr:cNvSpPr/>
      </xdr:nvSpPr>
      <xdr:spPr>
        <a:xfrm>
          <a:off x="22054457" y="60468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14</xdr:row>
      <xdr:rowOff>144236</xdr:rowOff>
    </xdr:from>
    <xdr:to>
      <xdr:col>23</xdr:col>
      <xdr:colOff>785658</xdr:colOff>
      <xdr:row>14</xdr:row>
      <xdr:rowOff>224166</xdr:rowOff>
    </xdr:to>
    <xdr:sp macro="" textlink="">
      <xdr:nvSpPr>
        <xdr:cNvPr id="34" name="Rectangle 33"/>
        <xdr:cNvSpPr/>
      </xdr:nvSpPr>
      <xdr:spPr>
        <a:xfrm>
          <a:off x="16777685" y="329614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1</xdr:colOff>
      <xdr:row>28</xdr:row>
      <xdr:rowOff>157131</xdr:rowOff>
    </xdr:from>
    <xdr:to>
      <xdr:col>31</xdr:col>
      <xdr:colOff>77639</xdr:colOff>
      <xdr:row>29</xdr:row>
      <xdr:rowOff>52785</xdr:rowOff>
    </xdr:to>
    <xdr:sp macro="" textlink="">
      <xdr:nvSpPr>
        <xdr:cNvPr id="35" name="Oval 34"/>
        <xdr:cNvSpPr/>
      </xdr:nvSpPr>
      <xdr:spPr>
        <a:xfrm>
          <a:off x="22206858" y="59374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0</xdr:colOff>
      <xdr:row>30</xdr:row>
      <xdr:rowOff>48811</xdr:rowOff>
    </xdr:from>
    <xdr:to>
      <xdr:col>31</xdr:col>
      <xdr:colOff>78200</xdr:colOff>
      <xdr:row>30</xdr:row>
      <xdr:rowOff>121244</xdr:rowOff>
    </xdr:to>
    <xdr:sp macro="" textlink="">
      <xdr:nvSpPr>
        <xdr:cNvPr id="36" name="Isosceles Triangle 35"/>
        <xdr:cNvSpPr/>
      </xdr:nvSpPr>
      <xdr:spPr>
        <a:xfrm>
          <a:off x="22206857" y="61992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8490</xdr:colOff>
      <xdr:row>27</xdr:row>
      <xdr:rowOff>54429</xdr:rowOff>
    </xdr:from>
    <xdr:to>
      <xdr:col>31</xdr:col>
      <xdr:colOff>80808</xdr:colOff>
      <xdr:row>27</xdr:row>
      <xdr:rowOff>134359</xdr:rowOff>
    </xdr:to>
    <xdr:sp macro="" textlink="">
      <xdr:nvSpPr>
        <xdr:cNvPr id="37" name="Rectangle 36"/>
        <xdr:cNvSpPr/>
      </xdr:nvSpPr>
      <xdr:spPr>
        <a:xfrm>
          <a:off x="22215347" y="56496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152401</xdr:colOff>
      <xdr:row>29</xdr:row>
      <xdr:rowOff>124474</xdr:rowOff>
    </xdr:from>
    <xdr:to>
      <xdr:col>31</xdr:col>
      <xdr:colOff>230039</xdr:colOff>
      <xdr:row>30</xdr:row>
      <xdr:rowOff>20127</xdr:rowOff>
    </xdr:to>
    <xdr:sp macro="" textlink="">
      <xdr:nvSpPr>
        <xdr:cNvPr id="38" name="Oval 37"/>
        <xdr:cNvSpPr/>
      </xdr:nvSpPr>
      <xdr:spPr>
        <a:xfrm>
          <a:off x="22359258" y="6089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152400</xdr:colOff>
      <xdr:row>31</xdr:row>
      <xdr:rowOff>16154</xdr:rowOff>
    </xdr:from>
    <xdr:to>
      <xdr:col>31</xdr:col>
      <xdr:colOff>230600</xdr:colOff>
      <xdr:row>31</xdr:row>
      <xdr:rowOff>88587</xdr:rowOff>
    </xdr:to>
    <xdr:sp macro="" textlink="">
      <xdr:nvSpPr>
        <xdr:cNvPr id="39" name="Isosceles Triangle 38"/>
        <xdr:cNvSpPr/>
      </xdr:nvSpPr>
      <xdr:spPr>
        <a:xfrm>
          <a:off x="22359257" y="6351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160890</xdr:colOff>
      <xdr:row>28</xdr:row>
      <xdr:rowOff>21772</xdr:rowOff>
    </xdr:from>
    <xdr:to>
      <xdr:col>31</xdr:col>
      <xdr:colOff>233208</xdr:colOff>
      <xdr:row>28</xdr:row>
      <xdr:rowOff>101702</xdr:rowOff>
    </xdr:to>
    <xdr:sp macro="" textlink="">
      <xdr:nvSpPr>
        <xdr:cNvPr id="40" name="Rectangle 39"/>
        <xdr:cNvSpPr/>
      </xdr:nvSpPr>
      <xdr:spPr>
        <a:xfrm>
          <a:off x="22367747" y="58020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304801</xdr:colOff>
      <xdr:row>30</xdr:row>
      <xdr:rowOff>91816</xdr:rowOff>
    </xdr:from>
    <xdr:to>
      <xdr:col>31</xdr:col>
      <xdr:colOff>382439</xdr:colOff>
      <xdr:row>30</xdr:row>
      <xdr:rowOff>172527</xdr:rowOff>
    </xdr:to>
    <xdr:sp macro="" textlink="">
      <xdr:nvSpPr>
        <xdr:cNvPr id="41" name="Oval 40"/>
        <xdr:cNvSpPr/>
      </xdr:nvSpPr>
      <xdr:spPr>
        <a:xfrm>
          <a:off x="22511658" y="6242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304800</xdr:colOff>
      <xdr:row>31</xdr:row>
      <xdr:rowOff>168554</xdr:rowOff>
    </xdr:from>
    <xdr:to>
      <xdr:col>31</xdr:col>
      <xdr:colOff>383000</xdr:colOff>
      <xdr:row>32</xdr:row>
      <xdr:rowOff>55930</xdr:rowOff>
    </xdr:to>
    <xdr:sp macro="" textlink="">
      <xdr:nvSpPr>
        <xdr:cNvPr id="42" name="Isosceles Triangle 41"/>
        <xdr:cNvSpPr/>
      </xdr:nvSpPr>
      <xdr:spPr>
        <a:xfrm>
          <a:off x="22511657" y="6504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313290</xdr:colOff>
      <xdr:row>28</xdr:row>
      <xdr:rowOff>174172</xdr:rowOff>
    </xdr:from>
    <xdr:to>
      <xdr:col>31</xdr:col>
      <xdr:colOff>385608</xdr:colOff>
      <xdr:row>29</xdr:row>
      <xdr:rowOff>69045</xdr:rowOff>
    </xdr:to>
    <xdr:sp macro="" textlink="">
      <xdr:nvSpPr>
        <xdr:cNvPr id="43" name="Rectangle 42"/>
        <xdr:cNvSpPr/>
      </xdr:nvSpPr>
      <xdr:spPr>
        <a:xfrm>
          <a:off x="22520147" y="59544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746140</xdr:colOff>
      <xdr:row>9</xdr:row>
      <xdr:rowOff>135359</xdr:rowOff>
    </xdr:from>
    <xdr:to>
      <xdr:col>3</xdr:col>
      <xdr:colOff>823778</xdr:colOff>
      <xdr:row>9</xdr:row>
      <xdr:rowOff>216070</xdr:rowOff>
    </xdr:to>
    <xdr:sp macro="" textlink="">
      <xdr:nvSpPr>
        <xdr:cNvPr id="2" name="Oval 1"/>
        <xdr:cNvSpPr/>
      </xdr:nvSpPr>
      <xdr:spPr>
        <a:xfrm>
          <a:off x="2270140" y="1786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745859</xdr:colOff>
      <xdr:row>14</xdr:row>
      <xdr:rowOff>75420</xdr:rowOff>
    </xdr:from>
    <xdr:to>
      <xdr:col>3</xdr:col>
      <xdr:colOff>824059</xdr:colOff>
      <xdr:row>14</xdr:row>
      <xdr:rowOff>147853</xdr:rowOff>
    </xdr:to>
    <xdr:sp macro="" textlink="">
      <xdr:nvSpPr>
        <xdr:cNvPr id="3" name="Isosceles Triangle 2"/>
        <xdr:cNvSpPr/>
      </xdr:nvSpPr>
      <xdr:spPr>
        <a:xfrm>
          <a:off x="2269859" y="318946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10</xdr:row>
      <xdr:rowOff>152400</xdr:rowOff>
    </xdr:from>
    <xdr:to>
      <xdr:col>3</xdr:col>
      <xdr:colOff>821118</xdr:colOff>
      <xdr:row>10</xdr:row>
      <xdr:rowOff>232330</xdr:rowOff>
    </xdr:to>
    <xdr:sp macro="" textlink="">
      <xdr:nvSpPr>
        <xdr:cNvPr id="4" name="Rectangle 3"/>
        <xdr:cNvSpPr/>
      </xdr:nvSpPr>
      <xdr:spPr>
        <a:xfrm>
          <a:off x="2272800" y="2169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11</xdr:row>
      <xdr:rowOff>135358</xdr:rowOff>
    </xdr:from>
    <xdr:to>
      <xdr:col>13</xdr:col>
      <xdr:colOff>837001</xdr:colOff>
      <xdr:row>11</xdr:row>
      <xdr:rowOff>216069</xdr:rowOff>
    </xdr:to>
    <xdr:sp macro="" textlink="">
      <xdr:nvSpPr>
        <xdr:cNvPr id="5" name="Oval 4"/>
        <xdr:cNvSpPr/>
      </xdr:nvSpPr>
      <xdr:spPr>
        <a:xfrm>
          <a:off x="9649363" y="251787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152400</xdr:colOff>
      <xdr:row>28</xdr:row>
      <xdr:rowOff>143154</xdr:rowOff>
    </xdr:from>
    <xdr:to>
      <xdr:col>22</xdr:col>
      <xdr:colOff>230600</xdr:colOff>
      <xdr:row>29</xdr:row>
      <xdr:rowOff>29320</xdr:rowOff>
    </xdr:to>
    <xdr:sp macro="" textlink="">
      <xdr:nvSpPr>
        <xdr:cNvPr id="6" name="Isosceles Triangle 5"/>
        <xdr:cNvSpPr/>
      </xdr:nvSpPr>
      <xdr:spPr>
        <a:xfrm>
          <a:off x="16484600" y="5697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11</xdr:row>
      <xdr:rowOff>152400</xdr:rowOff>
    </xdr:from>
    <xdr:to>
      <xdr:col>3</xdr:col>
      <xdr:colOff>821118</xdr:colOff>
      <xdr:row>11</xdr:row>
      <xdr:rowOff>232330</xdr:rowOff>
    </xdr:to>
    <xdr:sp macro="" textlink="">
      <xdr:nvSpPr>
        <xdr:cNvPr id="7" name="Rectangle 6"/>
        <xdr:cNvSpPr/>
      </xdr:nvSpPr>
      <xdr:spPr>
        <a:xfrm>
          <a:off x="2272800" y="25349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304801</xdr:colOff>
      <xdr:row>28</xdr:row>
      <xdr:rowOff>33759</xdr:rowOff>
    </xdr:from>
    <xdr:to>
      <xdr:col>22</xdr:col>
      <xdr:colOff>382439</xdr:colOff>
      <xdr:row>28</xdr:row>
      <xdr:rowOff>114470</xdr:rowOff>
    </xdr:to>
    <xdr:sp macro="" textlink="">
      <xdr:nvSpPr>
        <xdr:cNvPr id="8" name="Oval 7"/>
        <xdr:cNvSpPr/>
      </xdr:nvSpPr>
      <xdr:spPr>
        <a:xfrm>
          <a:off x="16637001" y="5587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304800</xdr:colOff>
      <xdr:row>29</xdr:row>
      <xdr:rowOff>109287</xdr:rowOff>
    </xdr:from>
    <xdr:to>
      <xdr:col>22</xdr:col>
      <xdr:colOff>383000</xdr:colOff>
      <xdr:row>29</xdr:row>
      <xdr:rowOff>181720</xdr:rowOff>
    </xdr:to>
    <xdr:sp macro="" textlink="">
      <xdr:nvSpPr>
        <xdr:cNvPr id="9" name="Isosceles Triangle 8"/>
        <xdr:cNvSpPr/>
      </xdr:nvSpPr>
      <xdr:spPr>
        <a:xfrm>
          <a:off x="16637000" y="58496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11</xdr:row>
      <xdr:rowOff>142240</xdr:rowOff>
    </xdr:from>
    <xdr:to>
      <xdr:col>8</xdr:col>
      <xdr:colOff>800475</xdr:colOff>
      <xdr:row>11</xdr:row>
      <xdr:rowOff>222170</xdr:rowOff>
    </xdr:to>
    <xdr:sp macro="" textlink="">
      <xdr:nvSpPr>
        <xdr:cNvPr id="10" name="Rectangle 9"/>
        <xdr:cNvSpPr/>
      </xdr:nvSpPr>
      <xdr:spPr>
        <a:xfrm>
          <a:off x="5935157" y="2524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457201</xdr:colOff>
      <xdr:row>28</xdr:row>
      <xdr:rowOff>186159</xdr:rowOff>
    </xdr:from>
    <xdr:to>
      <xdr:col>22</xdr:col>
      <xdr:colOff>534839</xdr:colOff>
      <xdr:row>29</xdr:row>
      <xdr:rowOff>80603</xdr:rowOff>
    </xdr:to>
    <xdr:sp macro="" textlink="">
      <xdr:nvSpPr>
        <xdr:cNvPr id="11" name="Oval 10"/>
        <xdr:cNvSpPr/>
      </xdr:nvSpPr>
      <xdr:spPr>
        <a:xfrm>
          <a:off x="16789401" y="57402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457200</xdr:colOff>
      <xdr:row>30</xdr:row>
      <xdr:rowOff>75420</xdr:rowOff>
    </xdr:from>
    <xdr:to>
      <xdr:col>22</xdr:col>
      <xdr:colOff>535400</xdr:colOff>
      <xdr:row>30</xdr:row>
      <xdr:rowOff>147853</xdr:rowOff>
    </xdr:to>
    <xdr:sp macro="" textlink="">
      <xdr:nvSpPr>
        <xdr:cNvPr id="12" name="Isosceles Triangle 11"/>
        <xdr:cNvSpPr/>
      </xdr:nvSpPr>
      <xdr:spPr>
        <a:xfrm>
          <a:off x="16789400" y="60020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9</xdr:row>
      <xdr:rowOff>330200</xdr:rowOff>
    </xdr:from>
    <xdr:to>
      <xdr:col>8</xdr:col>
      <xdr:colOff>800475</xdr:colOff>
      <xdr:row>10</xdr:row>
      <xdr:rowOff>46063</xdr:rowOff>
    </xdr:to>
    <xdr:sp macro="" textlink="">
      <xdr:nvSpPr>
        <xdr:cNvPr id="13" name="Rectangle 12"/>
        <xdr:cNvSpPr/>
      </xdr:nvSpPr>
      <xdr:spPr>
        <a:xfrm>
          <a:off x="5935157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29</xdr:row>
      <xdr:rowOff>152292</xdr:rowOff>
    </xdr:from>
    <xdr:to>
      <xdr:col>23</xdr:col>
      <xdr:colOff>77639</xdr:colOff>
      <xdr:row>30</xdr:row>
      <xdr:rowOff>46736</xdr:rowOff>
    </xdr:to>
    <xdr:sp macro="" textlink="">
      <xdr:nvSpPr>
        <xdr:cNvPr id="14" name="Oval 13"/>
        <xdr:cNvSpPr/>
      </xdr:nvSpPr>
      <xdr:spPr>
        <a:xfrm>
          <a:off x="16941801" y="58926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31</xdr:row>
      <xdr:rowOff>41554</xdr:rowOff>
    </xdr:from>
    <xdr:to>
      <xdr:col>23</xdr:col>
      <xdr:colOff>78200</xdr:colOff>
      <xdr:row>31</xdr:row>
      <xdr:rowOff>113987</xdr:rowOff>
    </xdr:to>
    <xdr:sp macro="" textlink="">
      <xdr:nvSpPr>
        <xdr:cNvPr id="15" name="Isosceles Triangle 14"/>
        <xdr:cNvSpPr/>
      </xdr:nvSpPr>
      <xdr:spPr>
        <a:xfrm>
          <a:off x="16941800" y="61544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9</xdr:row>
      <xdr:rowOff>152400</xdr:rowOff>
    </xdr:from>
    <xdr:to>
      <xdr:col>13</xdr:col>
      <xdr:colOff>834341</xdr:colOff>
      <xdr:row>9</xdr:row>
      <xdr:rowOff>232330</xdr:rowOff>
    </xdr:to>
    <xdr:sp macro="" textlink="">
      <xdr:nvSpPr>
        <xdr:cNvPr id="16" name="Rectangle 15"/>
        <xdr:cNvSpPr/>
      </xdr:nvSpPr>
      <xdr:spPr>
        <a:xfrm>
          <a:off x="9652023" y="1803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30</xdr:row>
      <xdr:rowOff>118425</xdr:rowOff>
    </xdr:from>
    <xdr:to>
      <xdr:col>23</xdr:col>
      <xdr:colOff>230039</xdr:colOff>
      <xdr:row>31</xdr:row>
      <xdr:rowOff>12870</xdr:rowOff>
    </xdr:to>
    <xdr:sp macro="" textlink="">
      <xdr:nvSpPr>
        <xdr:cNvPr id="17" name="Oval 16"/>
        <xdr:cNvSpPr/>
      </xdr:nvSpPr>
      <xdr:spPr>
        <a:xfrm>
          <a:off x="17094201" y="60450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32</xdr:row>
      <xdr:rowOff>7687</xdr:rowOff>
    </xdr:from>
    <xdr:to>
      <xdr:col>23</xdr:col>
      <xdr:colOff>230600</xdr:colOff>
      <xdr:row>32</xdr:row>
      <xdr:rowOff>80120</xdr:rowOff>
    </xdr:to>
    <xdr:sp macro="" textlink="">
      <xdr:nvSpPr>
        <xdr:cNvPr id="18" name="Isosceles Triangle 17"/>
        <xdr:cNvSpPr/>
      </xdr:nvSpPr>
      <xdr:spPr>
        <a:xfrm>
          <a:off x="17094200" y="63068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10</xdr:row>
      <xdr:rowOff>143933</xdr:rowOff>
    </xdr:from>
    <xdr:to>
      <xdr:col>13</xdr:col>
      <xdr:colOff>834341</xdr:colOff>
      <xdr:row>10</xdr:row>
      <xdr:rowOff>223863</xdr:rowOff>
    </xdr:to>
    <xdr:sp macro="" textlink="">
      <xdr:nvSpPr>
        <xdr:cNvPr id="19" name="Rectangle 18"/>
        <xdr:cNvSpPr/>
      </xdr:nvSpPr>
      <xdr:spPr>
        <a:xfrm>
          <a:off x="9652023" y="21606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31</xdr:row>
      <xdr:rowOff>84559</xdr:rowOff>
    </xdr:from>
    <xdr:to>
      <xdr:col>23</xdr:col>
      <xdr:colOff>382439</xdr:colOff>
      <xdr:row>31</xdr:row>
      <xdr:rowOff>165270</xdr:rowOff>
    </xdr:to>
    <xdr:sp macro="" textlink="">
      <xdr:nvSpPr>
        <xdr:cNvPr id="20" name="Oval 19"/>
        <xdr:cNvSpPr/>
      </xdr:nvSpPr>
      <xdr:spPr>
        <a:xfrm>
          <a:off x="17246601" y="61974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32</xdr:row>
      <xdr:rowOff>160087</xdr:rowOff>
    </xdr:from>
    <xdr:to>
      <xdr:col>23</xdr:col>
      <xdr:colOff>383000</xdr:colOff>
      <xdr:row>33</xdr:row>
      <xdr:rowOff>46253</xdr:rowOff>
    </xdr:to>
    <xdr:sp macro="" textlink="">
      <xdr:nvSpPr>
        <xdr:cNvPr id="21" name="Isosceles Triangle 20"/>
        <xdr:cNvSpPr/>
      </xdr:nvSpPr>
      <xdr:spPr>
        <a:xfrm>
          <a:off x="17246600" y="6459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9</xdr:row>
      <xdr:rowOff>330200</xdr:rowOff>
    </xdr:from>
    <xdr:to>
      <xdr:col>18</xdr:col>
      <xdr:colOff>822488</xdr:colOff>
      <xdr:row>10</xdr:row>
      <xdr:rowOff>46063</xdr:rowOff>
    </xdr:to>
    <xdr:sp macro="" textlink="">
      <xdr:nvSpPr>
        <xdr:cNvPr id="22" name="Rectangle 21"/>
        <xdr:cNvSpPr/>
      </xdr:nvSpPr>
      <xdr:spPr>
        <a:xfrm>
          <a:off x="13323170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19</xdr:row>
      <xdr:rowOff>101493</xdr:rowOff>
    </xdr:from>
    <xdr:to>
      <xdr:col>23</xdr:col>
      <xdr:colOff>77639</xdr:colOff>
      <xdr:row>19</xdr:row>
      <xdr:rowOff>182204</xdr:rowOff>
    </xdr:to>
    <xdr:sp macro="" textlink="">
      <xdr:nvSpPr>
        <xdr:cNvPr id="23" name="Oval 22"/>
        <xdr:cNvSpPr/>
      </xdr:nvSpPr>
      <xdr:spPr>
        <a:xfrm>
          <a:off x="16941801" y="3979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20</xdr:row>
      <xdr:rowOff>177021</xdr:rowOff>
    </xdr:from>
    <xdr:to>
      <xdr:col>23</xdr:col>
      <xdr:colOff>78200</xdr:colOff>
      <xdr:row>21</xdr:row>
      <xdr:rowOff>63187</xdr:rowOff>
    </xdr:to>
    <xdr:sp macro="" textlink="">
      <xdr:nvSpPr>
        <xdr:cNvPr id="24" name="Isosceles Triangle 23"/>
        <xdr:cNvSpPr/>
      </xdr:nvSpPr>
      <xdr:spPr>
        <a:xfrm>
          <a:off x="16941800" y="4241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11</xdr:row>
      <xdr:rowOff>147320</xdr:rowOff>
    </xdr:from>
    <xdr:to>
      <xdr:col>18</xdr:col>
      <xdr:colOff>822488</xdr:colOff>
      <xdr:row>11</xdr:row>
      <xdr:rowOff>227250</xdr:rowOff>
    </xdr:to>
    <xdr:sp macro="" textlink="">
      <xdr:nvSpPr>
        <xdr:cNvPr id="25" name="Rectangle 24"/>
        <xdr:cNvSpPr/>
      </xdr:nvSpPr>
      <xdr:spPr>
        <a:xfrm>
          <a:off x="13323170" y="2529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20</xdr:row>
      <xdr:rowOff>67626</xdr:rowOff>
    </xdr:from>
    <xdr:to>
      <xdr:col>23</xdr:col>
      <xdr:colOff>230039</xdr:colOff>
      <xdr:row>20</xdr:row>
      <xdr:rowOff>148337</xdr:rowOff>
    </xdr:to>
    <xdr:sp macro="" textlink="">
      <xdr:nvSpPr>
        <xdr:cNvPr id="26" name="Oval 25"/>
        <xdr:cNvSpPr/>
      </xdr:nvSpPr>
      <xdr:spPr>
        <a:xfrm>
          <a:off x="17094201" y="4131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21</xdr:row>
      <xdr:rowOff>143154</xdr:rowOff>
    </xdr:from>
    <xdr:to>
      <xdr:col>23</xdr:col>
      <xdr:colOff>230600</xdr:colOff>
      <xdr:row>22</xdr:row>
      <xdr:rowOff>29321</xdr:rowOff>
    </xdr:to>
    <xdr:sp macro="" textlink="">
      <xdr:nvSpPr>
        <xdr:cNvPr id="27" name="Isosceles Triangle 26"/>
        <xdr:cNvSpPr/>
      </xdr:nvSpPr>
      <xdr:spPr>
        <a:xfrm>
          <a:off x="17094200" y="4393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160890</xdr:colOff>
      <xdr:row>18</xdr:row>
      <xdr:rowOff>152400</xdr:rowOff>
    </xdr:from>
    <xdr:to>
      <xdr:col>23</xdr:col>
      <xdr:colOff>233208</xdr:colOff>
      <xdr:row>19</xdr:row>
      <xdr:rowOff>46064</xdr:rowOff>
    </xdr:to>
    <xdr:sp macro="" textlink="">
      <xdr:nvSpPr>
        <xdr:cNvPr id="28" name="Rectangle 27"/>
        <xdr:cNvSpPr/>
      </xdr:nvSpPr>
      <xdr:spPr>
        <a:xfrm>
          <a:off x="17102690" y="3843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21</xdr:row>
      <xdr:rowOff>33759</xdr:rowOff>
    </xdr:from>
    <xdr:to>
      <xdr:col>23</xdr:col>
      <xdr:colOff>382439</xdr:colOff>
      <xdr:row>21</xdr:row>
      <xdr:rowOff>114470</xdr:rowOff>
    </xdr:to>
    <xdr:sp macro="" textlink="">
      <xdr:nvSpPr>
        <xdr:cNvPr id="29" name="Oval 28"/>
        <xdr:cNvSpPr/>
      </xdr:nvSpPr>
      <xdr:spPr>
        <a:xfrm>
          <a:off x="17246601" y="42840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22</xdr:row>
      <xdr:rowOff>109288</xdr:rowOff>
    </xdr:from>
    <xdr:to>
      <xdr:col>23</xdr:col>
      <xdr:colOff>383000</xdr:colOff>
      <xdr:row>22</xdr:row>
      <xdr:rowOff>181721</xdr:rowOff>
    </xdr:to>
    <xdr:sp macro="" textlink="">
      <xdr:nvSpPr>
        <xdr:cNvPr id="30" name="Isosceles Triangle 29"/>
        <xdr:cNvSpPr/>
      </xdr:nvSpPr>
      <xdr:spPr>
        <a:xfrm>
          <a:off x="17246600" y="45458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313290</xdr:colOff>
      <xdr:row>19</xdr:row>
      <xdr:rowOff>118534</xdr:rowOff>
    </xdr:from>
    <xdr:to>
      <xdr:col>23</xdr:col>
      <xdr:colOff>385608</xdr:colOff>
      <xdr:row>20</xdr:row>
      <xdr:rowOff>12197</xdr:rowOff>
    </xdr:to>
    <xdr:sp macro="" textlink="">
      <xdr:nvSpPr>
        <xdr:cNvPr id="31" name="Rectangle 30"/>
        <xdr:cNvSpPr/>
      </xdr:nvSpPr>
      <xdr:spPr>
        <a:xfrm>
          <a:off x="17255090" y="39962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457201</xdr:colOff>
      <xdr:row>21</xdr:row>
      <xdr:rowOff>186159</xdr:rowOff>
    </xdr:from>
    <xdr:to>
      <xdr:col>23</xdr:col>
      <xdr:colOff>534839</xdr:colOff>
      <xdr:row>22</xdr:row>
      <xdr:rowOff>80604</xdr:rowOff>
    </xdr:to>
    <xdr:sp macro="" textlink="">
      <xdr:nvSpPr>
        <xdr:cNvPr id="32" name="Oval 31"/>
        <xdr:cNvSpPr/>
      </xdr:nvSpPr>
      <xdr:spPr>
        <a:xfrm>
          <a:off x="17399001" y="44364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457200</xdr:colOff>
      <xdr:row>23</xdr:row>
      <xdr:rowOff>75421</xdr:rowOff>
    </xdr:from>
    <xdr:to>
      <xdr:col>23</xdr:col>
      <xdr:colOff>535400</xdr:colOff>
      <xdr:row>23</xdr:row>
      <xdr:rowOff>147854</xdr:rowOff>
    </xdr:to>
    <xdr:sp macro="" textlink="">
      <xdr:nvSpPr>
        <xdr:cNvPr id="33" name="Isosceles Triangle 32"/>
        <xdr:cNvSpPr/>
      </xdr:nvSpPr>
      <xdr:spPr>
        <a:xfrm>
          <a:off x="17399000" y="46982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465690</xdr:colOff>
      <xdr:row>20</xdr:row>
      <xdr:rowOff>84667</xdr:rowOff>
    </xdr:from>
    <xdr:to>
      <xdr:col>23</xdr:col>
      <xdr:colOff>538008</xdr:colOff>
      <xdr:row>20</xdr:row>
      <xdr:rowOff>164597</xdr:rowOff>
    </xdr:to>
    <xdr:sp macro="" textlink="">
      <xdr:nvSpPr>
        <xdr:cNvPr id="34" name="Rectangle 33"/>
        <xdr:cNvSpPr/>
      </xdr:nvSpPr>
      <xdr:spPr>
        <a:xfrm>
          <a:off x="17407490" y="41486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</xdr:colOff>
      <xdr:row>22</xdr:row>
      <xdr:rowOff>152293</xdr:rowOff>
    </xdr:from>
    <xdr:to>
      <xdr:col>24</xdr:col>
      <xdr:colOff>77639</xdr:colOff>
      <xdr:row>23</xdr:row>
      <xdr:rowOff>46737</xdr:rowOff>
    </xdr:to>
    <xdr:sp macro="" textlink="">
      <xdr:nvSpPr>
        <xdr:cNvPr id="35" name="Oval 34"/>
        <xdr:cNvSpPr/>
      </xdr:nvSpPr>
      <xdr:spPr>
        <a:xfrm>
          <a:off x="17551401" y="45888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0</xdr:colOff>
      <xdr:row>24</xdr:row>
      <xdr:rowOff>41554</xdr:rowOff>
    </xdr:from>
    <xdr:to>
      <xdr:col>24</xdr:col>
      <xdr:colOff>78200</xdr:colOff>
      <xdr:row>24</xdr:row>
      <xdr:rowOff>113987</xdr:rowOff>
    </xdr:to>
    <xdr:sp macro="" textlink="">
      <xdr:nvSpPr>
        <xdr:cNvPr id="36" name="Isosceles Triangle 35"/>
        <xdr:cNvSpPr/>
      </xdr:nvSpPr>
      <xdr:spPr>
        <a:xfrm>
          <a:off x="17551400" y="48506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8490</xdr:colOff>
      <xdr:row>21</xdr:row>
      <xdr:rowOff>50800</xdr:rowOff>
    </xdr:from>
    <xdr:to>
      <xdr:col>24</xdr:col>
      <xdr:colOff>80808</xdr:colOff>
      <xdr:row>21</xdr:row>
      <xdr:rowOff>130730</xdr:rowOff>
    </xdr:to>
    <xdr:sp macro="" textlink="">
      <xdr:nvSpPr>
        <xdr:cNvPr id="37" name="Rectangle 36"/>
        <xdr:cNvSpPr/>
      </xdr:nvSpPr>
      <xdr:spPr>
        <a:xfrm>
          <a:off x="17559890" y="43010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152401</xdr:colOff>
      <xdr:row>23</xdr:row>
      <xdr:rowOff>118426</xdr:rowOff>
    </xdr:from>
    <xdr:to>
      <xdr:col>24</xdr:col>
      <xdr:colOff>230039</xdr:colOff>
      <xdr:row>24</xdr:row>
      <xdr:rowOff>12870</xdr:rowOff>
    </xdr:to>
    <xdr:sp macro="" textlink="">
      <xdr:nvSpPr>
        <xdr:cNvPr id="38" name="Oval 37"/>
        <xdr:cNvSpPr/>
      </xdr:nvSpPr>
      <xdr:spPr>
        <a:xfrm>
          <a:off x="17703801" y="4741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152400</xdr:colOff>
      <xdr:row>25</xdr:row>
      <xdr:rowOff>7688</xdr:rowOff>
    </xdr:from>
    <xdr:to>
      <xdr:col>24</xdr:col>
      <xdr:colOff>230600</xdr:colOff>
      <xdr:row>25</xdr:row>
      <xdr:rowOff>80121</xdr:rowOff>
    </xdr:to>
    <xdr:sp macro="" textlink="">
      <xdr:nvSpPr>
        <xdr:cNvPr id="39" name="Isosceles Triangle 38"/>
        <xdr:cNvSpPr/>
      </xdr:nvSpPr>
      <xdr:spPr>
        <a:xfrm>
          <a:off x="17703800" y="5003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160890</xdr:colOff>
      <xdr:row>22</xdr:row>
      <xdr:rowOff>16934</xdr:rowOff>
    </xdr:from>
    <xdr:to>
      <xdr:col>24</xdr:col>
      <xdr:colOff>233208</xdr:colOff>
      <xdr:row>22</xdr:row>
      <xdr:rowOff>96864</xdr:rowOff>
    </xdr:to>
    <xdr:sp macro="" textlink="">
      <xdr:nvSpPr>
        <xdr:cNvPr id="40" name="Rectangle 39"/>
        <xdr:cNvSpPr/>
      </xdr:nvSpPr>
      <xdr:spPr>
        <a:xfrm>
          <a:off x="17712290" y="44534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304801</xdr:colOff>
      <xdr:row>24</xdr:row>
      <xdr:rowOff>84559</xdr:rowOff>
    </xdr:from>
    <xdr:to>
      <xdr:col>24</xdr:col>
      <xdr:colOff>382439</xdr:colOff>
      <xdr:row>24</xdr:row>
      <xdr:rowOff>165270</xdr:rowOff>
    </xdr:to>
    <xdr:sp macro="" textlink="">
      <xdr:nvSpPr>
        <xdr:cNvPr id="41" name="Oval 40"/>
        <xdr:cNvSpPr/>
      </xdr:nvSpPr>
      <xdr:spPr>
        <a:xfrm>
          <a:off x="17856201" y="4893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304800</xdr:colOff>
      <xdr:row>25</xdr:row>
      <xdr:rowOff>160088</xdr:rowOff>
    </xdr:from>
    <xdr:to>
      <xdr:col>24</xdr:col>
      <xdr:colOff>383000</xdr:colOff>
      <xdr:row>26</xdr:row>
      <xdr:rowOff>46254</xdr:rowOff>
    </xdr:to>
    <xdr:sp macro="" textlink="">
      <xdr:nvSpPr>
        <xdr:cNvPr id="42" name="Isosceles Triangle 41"/>
        <xdr:cNvSpPr/>
      </xdr:nvSpPr>
      <xdr:spPr>
        <a:xfrm>
          <a:off x="17856200" y="5155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313290</xdr:colOff>
      <xdr:row>22</xdr:row>
      <xdr:rowOff>169334</xdr:rowOff>
    </xdr:from>
    <xdr:to>
      <xdr:col>24</xdr:col>
      <xdr:colOff>385608</xdr:colOff>
      <xdr:row>23</xdr:row>
      <xdr:rowOff>62997</xdr:rowOff>
    </xdr:to>
    <xdr:sp macro="" textlink="">
      <xdr:nvSpPr>
        <xdr:cNvPr id="43" name="Rectangle 42"/>
        <xdr:cNvSpPr/>
      </xdr:nvSpPr>
      <xdr:spPr>
        <a:xfrm>
          <a:off x="17864690" y="4605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772157</xdr:colOff>
      <xdr:row>6</xdr:row>
      <xdr:rowOff>62969</xdr:rowOff>
    </xdr:from>
    <xdr:to>
      <xdr:col>3</xdr:col>
      <xdr:colOff>849795</xdr:colOff>
      <xdr:row>6</xdr:row>
      <xdr:rowOff>143680</xdr:rowOff>
    </xdr:to>
    <xdr:sp macro="" textlink="">
      <xdr:nvSpPr>
        <xdr:cNvPr id="23" name="Oval 22"/>
        <xdr:cNvSpPr/>
      </xdr:nvSpPr>
      <xdr:spPr>
        <a:xfrm>
          <a:off x="2496182" y="11488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771876</xdr:colOff>
      <xdr:row>9</xdr:row>
      <xdr:rowOff>58064</xdr:rowOff>
    </xdr:from>
    <xdr:to>
      <xdr:col>3</xdr:col>
      <xdr:colOff>850076</xdr:colOff>
      <xdr:row>9</xdr:row>
      <xdr:rowOff>130497</xdr:rowOff>
    </xdr:to>
    <xdr:sp macro="" textlink="">
      <xdr:nvSpPr>
        <xdr:cNvPr id="24" name="Isosceles Triangle 23"/>
        <xdr:cNvSpPr/>
      </xdr:nvSpPr>
      <xdr:spPr>
        <a:xfrm>
          <a:off x="2495901" y="184876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774817</xdr:colOff>
      <xdr:row>7</xdr:row>
      <xdr:rowOff>49530</xdr:rowOff>
    </xdr:from>
    <xdr:to>
      <xdr:col>3</xdr:col>
      <xdr:colOff>847135</xdr:colOff>
      <xdr:row>7</xdr:row>
      <xdr:rowOff>129460</xdr:rowOff>
    </xdr:to>
    <xdr:sp macro="" textlink="">
      <xdr:nvSpPr>
        <xdr:cNvPr id="25" name="Rectangle 24"/>
        <xdr:cNvSpPr/>
      </xdr:nvSpPr>
      <xdr:spPr>
        <a:xfrm>
          <a:off x="2498842" y="131635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7</xdr:row>
      <xdr:rowOff>74399</xdr:rowOff>
    </xdr:from>
    <xdr:to>
      <xdr:col>11</xdr:col>
      <xdr:colOff>230039</xdr:colOff>
      <xdr:row>7</xdr:row>
      <xdr:rowOff>155110</xdr:rowOff>
    </xdr:to>
    <xdr:sp macro="" textlink="">
      <xdr:nvSpPr>
        <xdr:cNvPr id="26" name="Oval 25"/>
        <xdr:cNvSpPr/>
      </xdr:nvSpPr>
      <xdr:spPr>
        <a:xfrm>
          <a:off x="9121141" y="135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152400</xdr:colOff>
      <xdr:row>8</xdr:row>
      <xdr:rowOff>153314</xdr:rowOff>
    </xdr:from>
    <xdr:to>
      <xdr:col>11</xdr:col>
      <xdr:colOff>230600</xdr:colOff>
      <xdr:row>8</xdr:row>
      <xdr:rowOff>225747</xdr:rowOff>
    </xdr:to>
    <xdr:sp macro="" textlink="">
      <xdr:nvSpPr>
        <xdr:cNvPr id="27" name="Isosceles Triangle 26"/>
        <xdr:cNvSpPr/>
      </xdr:nvSpPr>
      <xdr:spPr>
        <a:xfrm>
          <a:off x="9121140" y="161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774817</xdr:colOff>
      <xdr:row>8</xdr:row>
      <xdr:rowOff>135255</xdr:rowOff>
    </xdr:from>
    <xdr:to>
      <xdr:col>3</xdr:col>
      <xdr:colOff>847135</xdr:colOff>
      <xdr:row>8</xdr:row>
      <xdr:rowOff>215185</xdr:rowOff>
    </xdr:to>
    <xdr:sp macro="" textlink="">
      <xdr:nvSpPr>
        <xdr:cNvPr id="28" name="Rectangle 27"/>
        <xdr:cNvSpPr/>
      </xdr:nvSpPr>
      <xdr:spPr>
        <a:xfrm>
          <a:off x="2498842" y="158305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8</xdr:row>
      <xdr:rowOff>43919</xdr:rowOff>
    </xdr:from>
    <xdr:to>
      <xdr:col>11</xdr:col>
      <xdr:colOff>382439</xdr:colOff>
      <xdr:row>8</xdr:row>
      <xdr:rowOff>124630</xdr:rowOff>
    </xdr:to>
    <xdr:sp macro="" textlink="">
      <xdr:nvSpPr>
        <xdr:cNvPr id="29" name="Oval 28"/>
        <xdr:cNvSpPr/>
      </xdr:nvSpPr>
      <xdr:spPr>
        <a:xfrm>
          <a:off x="9273541" y="150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304800</xdr:colOff>
      <xdr:row>8</xdr:row>
      <xdr:rowOff>305714</xdr:rowOff>
    </xdr:from>
    <xdr:to>
      <xdr:col>11</xdr:col>
      <xdr:colOff>383000</xdr:colOff>
      <xdr:row>9</xdr:row>
      <xdr:rowOff>35247</xdr:rowOff>
    </xdr:to>
    <xdr:sp macro="" textlink="">
      <xdr:nvSpPr>
        <xdr:cNvPr id="30" name="Isosceles Triangle 29"/>
        <xdr:cNvSpPr/>
      </xdr:nvSpPr>
      <xdr:spPr>
        <a:xfrm>
          <a:off x="9273540" y="1768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6</xdr:row>
      <xdr:rowOff>121920</xdr:rowOff>
    </xdr:from>
    <xdr:to>
      <xdr:col>11</xdr:col>
      <xdr:colOff>385608</xdr:colOff>
      <xdr:row>7</xdr:row>
      <xdr:rowOff>18970</xdr:rowOff>
    </xdr:to>
    <xdr:sp macro="" textlink="">
      <xdr:nvSpPr>
        <xdr:cNvPr id="31" name="Rectangle 30"/>
        <xdr:cNvSpPr/>
      </xdr:nvSpPr>
      <xdr:spPr>
        <a:xfrm>
          <a:off x="9282030" y="1219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8</xdr:row>
      <xdr:rowOff>196319</xdr:rowOff>
    </xdr:from>
    <xdr:to>
      <xdr:col>11</xdr:col>
      <xdr:colOff>534839</xdr:colOff>
      <xdr:row>8</xdr:row>
      <xdr:rowOff>277030</xdr:rowOff>
    </xdr:to>
    <xdr:sp macro="" textlink="">
      <xdr:nvSpPr>
        <xdr:cNvPr id="32" name="Oval 31"/>
        <xdr:cNvSpPr/>
      </xdr:nvSpPr>
      <xdr:spPr>
        <a:xfrm>
          <a:off x="9425941" y="1659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9</xdr:row>
      <xdr:rowOff>115214</xdr:rowOff>
    </xdr:from>
    <xdr:to>
      <xdr:col>11</xdr:col>
      <xdr:colOff>535400</xdr:colOff>
      <xdr:row>10</xdr:row>
      <xdr:rowOff>4767</xdr:rowOff>
    </xdr:to>
    <xdr:sp macro="" textlink="">
      <xdr:nvSpPr>
        <xdr:cNvPr id="33" name="Isosceles Triangle 32"/>
        <xdr:cNvSpPr/>
      </xdr:nvSpPr>
      <xdr:spPr>
        <a:xfrm>
          <a:off x="9425940" y="1921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7</xdr:row>
      <xdr:rowOff>91440</xdr:rowOff>
    </xdr:from>
    <xdr:to>
      <xdr:col>11</xdr:col>
      <xdr:colOff>538008</xdr:colOff>
      <xdr:row>7</xdr:row>
      <xdr:rowOff>171370</xdr:rowOff>
    </xdr:to>
    <xdr:sp macro="" textlink="">
      <xdr:nvSpPr>
        <xdr:cNvPr id="34" name="Rectangle 33"/>
        <xdr:cNvSpPr/>
      </xdr:nvSpPr>
      <xdr:spPr>
        <a:xfrm>
          <a:off x="9434430" y="1371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9</xdr:row>
      <xdr:rowOff>5819</xdr:rowOff>
    </xdr:from>
    <xdr:to>
      <xdr:col>12</xdr:col>
      <xdr:colOff>77639</xdr:colOff>
      <xdr:row>9</xdr:row>
      <xdr:rowOff>86530</xdr:rowOff>
    </xdr:to>
    <xdr:sp macro="" textlink="">
      <xdr:nvSpPr>
        <xdr:cNvPr id="35" name="Oval 34"/>
        <xdr:cNvSpPr/>
      </xdr:nvSpPr>
      <xdr:spPr>
        <a:xfrm>
          <a:off x="9578341" y="1811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11</xdr:row>
      <xdr:rowOff>84734</xdr:rowOff>
    </xdr:from>
    <xdr:to>
      <xdr:col>12</xdr:col>
      <xdr:colOff>78200</xdr:colOff>
      <xdr:row>11</xdr:row>
      <xdr:rowOff>157167</xdr:rowOff>
    </xdr:to>
    <xdr:sp macro="" textlink="">
      <xdr:nvSpPr>
        <xdr:cNvPr id="36" name="Isosceles Triangle 35"/>
        <xdr:cNvSpPr/>
      </xdr:nvSpPr>
      <xdr:spPr>
        <a:xfrm>
          <a:off x="9578340" y="2073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8</xdr:row>
      <xdr:rowOff>60960</xdr:rowOff>
    </xdr:from>
    <xdr:to>
      <xdr:col>12</xdr:col>
      <xdr:colOff>80808</xdr:colOff>
      <xdr:row>8</xdr:row>
      <xdr:rowOff>140890</xdr:rowOff>
    </xdr:to>
    <xdr:sp macro="" textlink="">
      <xdr:nvSpPr>
        <xdr:cNvPr id="37" name="Rectangle 36"/>
        <xdr:cNvSpPr/>
      </xdr:nvSpPr>
      <xdr:spPr>
        <a:xfrm>
          <a:off x="958683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9</xdr:row>
      <xdr:rowOff>158219</xdr:rowOff>
    </xdr:from>
    <xdr:to>
      <xdr:col>12</xdr:col>
      <xdr:colOff>230039</xdr:colOff>
      <xdr:row>11</xdr:row>
      <xdr:rowOff>56050</xdr:rowOff>
    </xdr:to>
    <xdr:sp macro="" textlink="">
      <xdr:nvSpPr>
        <xdr:cNvPr id="38" name="Oval 37"/>
        <xdr:cNvSpPr/>
      </xdr:nvSpPr>
      <xdr:spPr>
        <a:xfrm>
          <a:off x="9730741" y="1964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12</xdr:row>
      <xdr:rowOff>54254</xdr:rowOff>
    </xdr:from>
    <xdr:to>
      <xdr:col>12</xdr:col>
      <xdr:colOff>230600</xdr:colOff>
      <xdr:row>12</xdr:row>
      <xdr:rowOff>126687</xdr:rowOff>
    </xdr:to>
    <xdr:sp macro="" textlink="">
      <xdr:nvSpPr>
        <xdr:cNvPr id="39" name="Isosceles Triangle 38"/>
        <xdr:cNvSpPr/>
      </xdr:nvSpPr>
      <xdr:spPr>
        <a:xfrm>
          <a:off x="9730740" y="2225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8</xdr:row>
      <xdr:rowOff>213360</xdr:rowOff>
    </xdr:from>
    <xdr:to>
      <xdr:col>12</xdr:col>
      <xdr:colOff>233208</xdr:colOff>
      <xdr:row>8</xdr:row>
      <xdr:rowOff>293290</xdr:rowOff>
    </xdr:to>
    <xdr:sp macro="" textlink="">
      <xdr:nvSpPr>
        <xdr:cNvPr id="40" name="Rectangle 39"/>
        <xdr:cNvSpPr/>
      </xdr:nvSpPr>
      <xdr:spPr>
        <a:xfrm>
          <a:off x="9739230" y="1676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11</xdr:row>
      <xdr:rowOff>127739</xdr:rowOff>
    </xdr:from>
    <xdr:to>
      <xdr:col>12</xdr:col>
      <xdr:colOff>382439</xdr:colOff>
      <xdr:row>12</xdr:row>
      <xdr:rowOff>25570</xdr:rowOff>
    </xdr:to>
    <xdr:sp macro="" textlink="">
      <xdr:nvSpPr>
        <xdr:cNvPr id="41" name="Oval 40"/>
        <xdr:cNvSpPr/>
      </xdr:nvSpPr>
      <xdr:spPr>
        <a:xfrm>
          <a:off x="9883141" y="2116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13</xdr:row>
      <xdr:rowOff>23774</xdr:rowOff>
    </xdr:from>
    <xdr:to>
      <xdr:col>12</xdr:col>
      <xdr:colOff>383000</xdr:colOff>
      <xdr:row>13</xdr:row>
      <xdr:rowOff>96207</xdr:rowOff>
    </xdr:to>
    <xdr:sp macro="" textlink="">
      <xdr:nvSpPr>
        <xdr:cNvPr id="42" name="Isosceles Triangle 41"/>
        <xdr:cNvSpPr/>
      </xdr:nvSpPr>
      <xdr:spPr>
        <a:xfrm>
          <a:off x="9883140" y="2378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9</xdr:row>
      <xdr:rowOff>22860</xdr:rowOff>
    </xdr:from>
    <xdr:to>
      <xdr:col>12</xdr:col>
      <xdr:colOff>385608</xdr:colOff>
      <xdr:row>9</xdr:row>
      <xdr:rowOff>102790</xdr:rowOff>
    </xdr:to>
    <xdr:sp macro="" textlink="">
      <xdr:nvSpPr>
        <xdr:cNvPr id="43" name="Rectangle 42"/>
        <xdr:cNvSpPr/>
      </xdr:nvSpPr>
      <xdr:spPr>
        <a:xfrm>
          <a:off x="9891630" y="1828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13</xdr:row>
      <xdr:rowOff>160020</xdr:rowOff>
    </xdr:from>
    <xdr:to>
      <xdr:col>1</xdr:col>
      <xdr:colOff>38117</xdr:colOff>
      <xdr:row>15</xdr:row>
      <xdr:rowOff>45742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7</xdr:row>
      <xdr:rowOff>167640</xdr:rowOff>
    </xdr:from>
    <xdr:to>
      <xdr:col>5</xdr:col>
      <xdr:colOff>274337</xdr:colOff>
      <xdr:row>7</xdr:row>
      <xdr:rowOff>419122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44780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0</xdr:col>
      <xdr:colOff>449580</xdr:colOff>
      <xdr:row>33</xdr:row>
      <xdr:rowOff>160020</xdr:rowOff>
    </xdr:from>
    <xdr:to>
      <xdr:col>1</xdr:col>
      <xdr:colOff>38117</xdr:colOff>
      <xdr:row>35</xdr:row>
      <xdr:rowOff>45742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>
    <xdr:from>
      <xdr:col>3</xdr:col>
      <xdr:colOff>785610</xdr:colOff>
      <xdr:row>6</xdr:row>
      <xdr:rowOff>51539</xdr:rowOff>
    </xdr:from>
    <xdr:to>
      <xdr:col>3</xdr:col>
      <xdr:colOff>863248</xdr:colOff>
      <xdr:row>6</xdr:row>
      <xdr:rowOff>132250</xdr:rowOff>
    </xdr:to>
    <xdr:sp macro="" textlink="">
      <xdr:nvSpPr>
        <xdr:cNvPr id="5" name="Oval 4"/>
        <xdr:cNvSpPr/>
      </xdr:nvSpPr>
      <xdr:spPr>
        <a:xfrm>
          <a:off x="2299450" y="11488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785329</xdr:colOff>
      <xdr:row>11</xdr:row>
      <xdr:rowOff>54254</xdr:rowOff>
    </xdr:from>
    <xdr:to>
      <xdr:col>3</xdr:col>
      <xdr:colOff>863529</xdr:colOff>
      <xdr:row>11</xdr:row>
      <xdr:rowOff>126687</xdr:rowOff>
    </xdr:to>
    <xdr:sp macro="" textlink="">
      <xdr:nvSpPr>
        <xdr:cNvPr id="6" name="Isosceles Triangle 5"/>
        <xdr:cNvSpPr/>
      </xdr:nvSpPr>
      <xdr:spPr>
        <a:xfrm>
          <a:off x="2299169" y="24316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7</xdr:row>
      <xdr:rowOff>243840</xdr:rowOff>
    </xdr:from>
    <xdr:to>
      <xdr:col>3</xdr:col>
      <xdr:colOff>860588</xdr:colOff>
      <xdr:row>7</xdr:row>
      <xdr:rowOff>323770</xdr:rowOff>
    </xdr:to>
    <xdr:sp macro="" textlink="">
      <xdr:nvSpPr>
        <xdr:cNvPr id="7" name="Rectangle 6"/>
        <xdr:cNvSpPr/>
      </xdr:nvSpPr>
      <xdr:spPr>
        <a:xfrm>
          <a:off x="230211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7</xdr:row>
      <xdr:rowOff>440159</xdr:rowOff>
    </xdr:from>
    <xdr:to>
      <xdr:col>12</xdr:col>
      <xdr:colOff>230039</xdr:colOff>
      <xdr:row>7</xdr:row>
      <xdr:rowOff>520870</xdr:rowOff>
    </xdr:to>
    <xdr:sp macro="" textlink="">
      <xdr:nvSpPr>
        <xdr:cNvPr id="8" name="Oval 7"/>
        <xdr:cNvSpPr/>
      </xdr:nvSpPr>
      <xdr:spPr>
        <a:xfrm>
          <a:off x="93497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8</xdr:row>
      <xdr:rowOff>153314</xdr:rowOff>
    </xdr:from>
    <xdr:to>
      <xdr:col>12</xdr:col>
      <xdr:colOff>230600</xdr:colOff>
      <xdr:row>9</xdr:row>
      <xdr:rowOff>42867</xdr:rowOff>
    </xdr:to>
    <xdr:sp macro="" textlink="">
      <xdr:nvSpPr>
        <xdr:cNvPr id="9" name="Isosceles Triangle 8"/>
        <xdr:cNvSpPr/>
      </xdr:nvSpPr>
      <xdr:spPr>
        <a:xfrm>
          <a:off x="93497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8</xdr:row>
      <xdr:rowOff>53340</xdr:rowOff>
    </xdr:from>
    <xdr:to>
      <xdr:col>3</xdr:col>
      <xdr:colOff>860588</xdr:colOff>
      <xdr:row>8</xdr:row>
      <xdr:rowOff>133270</xdr:rowOff>
    </xdr:to>
    <xdr:sp macro="" textlink="">
      <xdr:nvSpPr>
        <xdr:cNvPr id="10" name="Rectangle 9"/>
        <xdr:cNvSpPr/>
      </xdr:nvSpPr>
      <xdr:spPr>
        <a:xfrm>
          <a:off x="2302110" y="1882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8</xdr:row>
      <xdr:rowOff>43919</xdr:rowOff>
    </xdr:from>
    <xdr:to>
      <xdr:col>12</xdr:col>
      <xdr:colOff>382439</xdr:colOff>
      <xdr:row>8</xdr:row>
      <xdr:rowOff>124630</xdr:rowOff>
    </xdr:to>
    <xdr:sp macro="" textlink="">
      <xdr:nvSpPr>
        <xdr:cNvPr id="11" name="Oval 10"/>
        <xdr:cNvSpPr/>
      </xdr:nvSpPr>
      <xdr:spPr>
        <a:xfrm>
          <a:off x="95021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9</xdr:row>
      <xdr:rowOff>122834</xdr:rowOff>
    </xdr:from>
    <xdr:to>
      <xdr:col>12</xdr:col>
      <xdr:colOff>383000</xdr:colOff>
      <xdr:row>10</xdr:row>
      <xdr:rowOff>12387</xdr:rowOff>
    </xdr:to>
    <xdr:sp macro="" textlink="">
      <xdr:nvSpPr>
        <xdr:cNvPr id="12" name="Isosceles Triangle 11"/>
        <xdr:cNvSpPr/>
      </xdr:nvSpPr>
      <xdr:spPr>
        <a:xfrm>
          <a:off x="95021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9</xdr:row>
      <xdr:rowOff>45720</xdr:rowOff>
    </xdr:from>
    <xdr:to>
      <xdr:col>3</xdr:col>
      <xdr:colOff>860588</xdr:colOff>
      <xdr:row>9</xdr:row>
      <xdr:rowOff>125650</xdr:rowOff>
    </xdr:to>
    <xdr:sp macro="" textlink="">
      <xdr:nvSpPr>
        <xdr:cNvPr id="13" name="Rectangle 12"/>
        <xdr:cNvSpPr/>
      </xdr:nvSpPr>
      <xdr:spPr>
        <a:xfrm>
          <a:off x="2302110" y="2057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457201</xdr:colOff>
      <xdr:row>9</xdr:row>
      <xdr:rowOff>13439</xdr:rowOff>
    </xdr:from>
    <xdr:to>
      <xdr:col>12</xdr:col>
      <xdr:colOff>534839</xdr:colOff>
      <xdr:row>9</xdr:row>
      <xdr:rowOff>94150</xdr:rowOff>
    </xdr:to>
    <xdr:sp macro="" textlink="">
      <xdr:nvSpPr>
        <xdr:cNvPr id="14" name="Oval 13"/>
        <xdr:cNvSpPr/>
      </xdr:nvSpPr>
      <xdr:spPr>
        <a:xfrm>
          <a:off x="96545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457200</xdr:colOff>
      <xdr:row>10</xdr:row>
      <xdr:rowOff>92354</xdr:rowOff>
    </xdr:from>
    <xdr:to>
      <xdr:col>12</xdr:col>
      <xdr:colOff>535400</xdr:colOff>
      <xdr:row>10</xdr:row>
      <xdr:rowOff>164787</xdr:rowOff>
    </xdr:to>
    <xdr:sp macro="" textlink="">
      <xdr:nvSpPr>
        <xdr:cNvPr id="15" name="Isosceles Triangle 14"/>
        <xdr:cNvSpPr/>
      </xdr:nvSpPr>
      <xdr:spPr>
        <a:xfrm>
          <a:off x="96545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10</xdr:row>
      <xdr:rowOff>68580</xdr:rowOff>
    </xdr:from>
    <xdr:to>
      <xdr:col>3</xdr:col>
      <xdr:colOff>860588</xdr:colOff>
      <xdr:row>10</xdr:row>
      <xdr:rowOff>148510</xdr:rowOff>
    </xdr:to>
    <xdr:sp macro="" textlink="">
      <xdr:nvSpPr>
        <xdr:cNvPr id="16" name="Rectangle 15"/>
        <xdr:cNvSpPr/>
      </xdr:nvSpPr>
      <xdr:spPr>
        <a:xfrm>
          <a:off x="2302110" y="2263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</xdr:colOff>
      <xdr:row>9</xdr:row>
      <xdr:rowOff>165839</xdr:rowOff>
    </xdr:from>
    <xdr:to>
      <xdr:col>13</xdr:col>
      <xdr:colOff>77639</xdr:colOff>
      <xdr:row>10</xdr:row>
      <xdr:rowOff>63670</xdr:rowOff>
    </xdr:to>
    <xdr:sp macro="" textlink="">
      <xdr:nvSpPr>
        <xdr:cNvPr id="17" name="Oval 16"/>
        <xdr:cNvSpPr/>
      </xdr:nvSpPr>
      <xdr:spPr>
        <a:xfrm>
          <a:off x="98069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0</xdr:colOff>
      <xdr:row>11</xdr:row>
      <xdr:rowOff>61874</xdr:rowOff>
    </xdr:from>
    <xdr:to>
      <xdr:col>13</xdr:col>
      <xdr:colOff>78200</xdr:colOff>
      <xdr:row>11</xdr:row>
      <xdr:rowOff>134307</xdr:rowOff>
    </xdr:to>
    <xdr:sp macro="" textlink="">
      <xdr:nvSpPr>
        <xdr:cNvPr id="18" name="Isosceles Triangle 17"/>
        <xdr:cNvSpPr/>
      </xdr:nvSpPr>
      <xdr:spPr>
        <a:xfrm>
          <a:off x="98069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8490</xdr:colOff>
      <xdr:row>8</xdr:row>
      <xdr:rowOff>60960</xdr:rowOff>
    </xdr:from>
    <xdr:to>
      <xdr:col>13</xdr:col>
      <xdr:colOff>80808</xdr:colOff>
      <xdr:row>8</xdr:row>
      <xdr:rowOff>140890</xdr:rowOff>
    </xdr:to>
    <xdr:sp macro="" textlink="">
      <xdr:nvSpPr>
        <xdr:cNvPr id="19" name="Rectangle 18"/>
        <xdr:cNvSpPr/>
      </xdr:nvSpPr>
      <xdr:spPr>
        <a:xfrm>
          <a:off x="98154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152401</xdr:colOff>
      <xdr:row>10</xdr:row>
      <xdr:rowOff>135359</xdr:rowOff>
    </xdr:from>
    <xdr:to>
      <xdr:col>13</xdr:col>
      <xdr:colOff>230039</xdr:colOff>
      <xdr:row>11</xdr:row>
      <xdr:rowOff>33190</xdr:rowOff>
    </xdr:to>
    <xdr:sp macro="" textlink="">
      <xdr:nvSpPr>
        <xdr:cNvPr id="20" name="Oval 19"/>
        <xdr:cNvSpPr/>
      </xdr:nvSpPr>
      <xdr:spPr>
        <a:xfrm>
          <a:off x="99593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152400</xdr:colOff>
      <xdr:row>13</xdr:row>
      <xdr:rowOff>31394</xdr:rowOff>
    </xdr:from>
    <xdr:to>
      <xdr:col>13</xdr:col>
      <xdr:colOff>230600</xdr:colOff>
      <xdr:row>13</xdr:row>
      <xdr:rowOff>103827</xdr:rowOff>
    </xdr:to>
    <xdr:sp macro="" textlink="">
      <xdr:nvSpPr>
        <xdr:cNvPr id="21" name="Isosceles Triangle 20"/>
        <xdr:cNvSpPr/>
      </xdr:nvSpPr>
      <xdr:spPr>
        <a:xfrm>
          <a:off x="99593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160890</xdr:colOff>
      <xdr:row>9</xdr:row>
      <xdr:rowOff>30480</xdr:rowOff>
    </xdr:from>
    <xdr:to>
      <xdr:col>13</xdr:col>
      <xdr:colOff>233208</xdr:colOff>
      <xdr:row>9</xdr:row>
      <xdr:rowOff>110410</xdr:rowOff>
    </xdr:to>
    <xdr:sp macro="" textlink="">
      <xdr:nvSpPr>
        <xdr:cNvPr id="22" name="Rectangle 21"/>
        <xdr:cNvSpPr/>
      </xdr:nvSpPr>
      <xdr:spPr>
        <a:xfrm>
          <a:off x="99678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304801</xdr:colOff>
      <xdr:row>11</xdr:row>
      <xdr:rowOff>104879</xdr:rowOff>
    </xdr:from>
    <xdr:to>
      <xdr:col>13</xdr:col>
      <xdr:colOff>382439</xdr:colOff>
      <xdr:row>12</xdr:row>
      <xdr:rowOff>2710</xdr:rowOff>
    </xdr:to>
    <xdr:sp macro="" textlink="">
      <xdr:nvSpPr>
        <xdr:cNvPr id="23" name="Oval 22"/>
        <xdr:cNvSpPr/>
      </xdr:nvSpPr>
      <xdr:spPr>
        <a:xfrm>
          <a:off x="101117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304800</xdr:colOff>
      <xdr:row>14</xdr:row>
      <xdr:rowOff>914</xdr:rowOff>
    </xdr:from>
    <xdr:to>
      <xdr:col>13</xdr:col>
      <xdr:colOff>383000</xdr:colOff>
      <xdr:row>14</xdr:row>
      <xdr:rowOff>73347</xdr:rowOff>
    </xdr:to>
    <xdr:sp macro="" textlink="">
      <xdr:nvSpPr>
        <xdr:cNvPr id="24" name="Isosceles Triangle 23"/>
        <xdr:cNvSpPr/>
      </xdr:nvSpPr>
      <xdr:spPr>
        <a:xfrm>
          <a:off x="101117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313290</xdr:colOff>
      <xdr:row>10</xdr:row>
      <xdr:rowOff>0</xdr:rowOff>
    </xdr:from>
    <xdr:to>
      <xdr:col>13</xdr:col>
      <xdr:colOff>385608</xdr:colOff>
      <xdr:row>10</xdr:row>
      <xdr:rowOff>79930</xdr:rowOff>
    </xdr:to>
    <xdr:sp macro="" textlink="">
      <xdr:nvSpPr>
        <xdr:cNvPr id="25" name="Rectangle 24"/>
        <xdr:cNvSpPr/>
      </xdr:nvSpPr>
      <xdr:spPr>
        <a:xfrm>
          <a:off x="101202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773711</xdr:colOff>
      <xdr:row>6</xdr:row>
      <xdr:rowOff>59159</xdr:rowOff>
    </xdr:from>
    <xdr:to>
      <xdr:col>3</xdr:col>
      <xdr:colOff>851349</xdr:colOff>
      <xdr:row>6</xdr:row>
      <xdr:rowOff>139870</xdr:rowOff>
    </xdr:to>
    <xdr:sp macro="" textlink="">
      <xdr:nvSpPr>
        <xdr:cNvPr id="23" name="Oval 22"/>
        <xdr:cNvSpPr/>
      </xdr:nvSpPr>
      <xdr:spPr>
        <a:xfrm>
          <a:off x="2278661" y="114500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7</xdr:row>
      <xdr:rowOff>259080</xdr:rowOff>
    </xdr:from>
    <xdr:to>
      <xdr:col>3</xdr:col>
      <xdr:colOff>848689</xdr:colOff>
      <xdr:row>7</xdr:row>
      <xdr:rowOff>339010</xdr:rowOff>
    </xdr:to>
    <xdr:sp macro="" textlink="">
      <xdr:nvSpPr>
        <xdr:cNvPr id="25" name="Rectangle 24"/>
        <xdr:cNvSpPr/>
      </xdr:nvSpPr>
      <xdr:spPr>
        <a:xfrm>
          <a:off x="2281321" y="152590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7</xdr:row>
      <xdr:rowOff>257279</xdr:rowOff>
    </xdr:from>
    <xdr:to>
      <xdr:col>11</xdr:col>
      <xdr:colOff>230039</xdr:colOff>
      <xdr:row>7</xdr:row>
      <xdr:rowOff>337990</xdr:rowOff>
    </xdr:to>
    <xdr:sp macro="" textlink="">
      <xdr:nvSpPr>
        <xdr:cNvPr id="26" name="Oval 25"/>
        <xdr:cNvSpPr/>
      </xdr:nvSpPr>
      <xdr:spPr>
        <a:xfrm>
          <a:off x="8740141" y="1537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8</xdr:row>
      <xdr:rowOff>62826</xdr:rowOff>
    </xdr:from>
    <xdr:to>
      <xdr:col>3</xdr:col>
      <xdr:colOff>851630</xdr:colOff>
      <xdr:row>8</xdr:row>
      <xdr:rowOff>135259</xdr:rowOff>
    </xdr:to>
    <xdr:sp macro="" textlink="">
      <xdr:nvSpPr>
        <xdr:cNvPr id="27" name="Isosceles Triangle 26"/>
        <xdr:cNvSpPr/>
      </xdr:nvSpPr>
      <xdr:spPr>
        <a:xfrm>
          <a:off x="2278380" y="19011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160890</xdr:colOff>
      <xdr:row>6</xdr:row>
      <xdr:rowOff>152400</xdr:rowOff>
    </xdr:from>
    <xdr:to>
      <xdr:col>11</xdr:col>
      <xdr:colOff>233208</xdr:colOff>
      <xdr:row>7</xdr:row>
      <xdr:rowOff>49450</xdr:rowOff>
    </xdr:to>
    <xdr:sp macro="" textlink="">
      <xdr:nvSpPr>
        <xdr:cNvPr id="28" name="Rectangle 27"/>
        <xdr:cNvSpPr/>
      </xdr:nvSpPr>
      <xdr:spPr>
        <a:xfrm>
          <a:off x="8748630" y="1249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7</xdr:row>
      <xdr:rowOff>409679</xdr:rowOff>
    </xdr:from>
    <xdr:to>
      <xdr:col>11</xdr:col>
      <xdr:colOff>382439</xdr:colOff>
      <xdr:row>7</xdr:row>
      <xdr:rowOff>490390</xdr:rowOff>
    </xdr:to>
    <xdr:sp macro="" textlink="">
      <xdr:nvSpPr>
        <xdr:cNvPr id="29" name="Oval 28"/>
        <xdr:cNvSpPr/>
      </xdr:nvSpPr>
      <xdr:spPr>
        <a:xfrm>
          <a:off x="8892541" y="1689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304800</xdr:colOff>
      <xdr:row>8</xdr:row>
      <xdr:rowOff>99974</xdr:rowOff>
    </xdr:from>
    <xdr:to>
      <xdr:col>11</xdr:col>
      <xdr:colOff>383000</xdr:colOff>
      <xdr:row>8</xdr:row>
      <xdr:rowOff>172407</xdr:rowOff>
    </xdr:to>
    <xdr:sp macro="" textlink="">
      <xdr:nvSpPr>
        <xdr:cNvPr id="30" name="Isosceles Triangle 29"/>
        <xdr:cNvSpPr/>
      </xdr:nvSpPr>
      <xdr:spPr>
        <a:xfrm>
          <a:off x="8892540" y="1951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7</xdr:row>
      <xdr:rowOff>121920</xdr:rowOff>
    </xdr:from>
    <xdr:to>
      <xdr:col>11</xdr:col>
      <xdr:colOff>385608</xdr:colOff>
      <xdr:row>7</xdr:row>
      <xdr:rowOff>201850</xdr:rowOff>
    </xdr:to>
    <xdr:sp macro="" textlink="">
      <xdr:nvSpPr>
        <xdr:cNvPr id="31" name="Rectangle 30"/>
        <xdr:cNvSpPr/>
      </xdr:nvSpPr>
      <xdr:spPr>
        <a:xfrm>
          <a:off x="8901030" y="1402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7</xdr:row>
      <xdr:rowOff>562079</xdr:rowOff>
    </xdr:from>
    <xdr:to>
      <xdr:col>11</xdr:col>
      <xdr:colOff>534839</xdr:colOff>
      <xdr:row>8</xdr:row>
      <xdr:rowOff>71290</xdr:rowOff>
    </xdr:to>
    <xdr:sp macro="" textlink="">
      <xdr:nvSpPr>
        <xdr:cNvPr id="32" name="Oval 31"/>
        <xdr:cNvSpPr/>
      </xdr:nvSpPr>
      <xdr:spPr>
        <a:xfrm>
          <a:off x="9044941" y="1842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10</xdr:row>
      <xdr:rowOff>69494</xdr:rowOff>
    </xdr:from>
    <xdr:to>
      <xdr:col>11</xdr:col>
      <xdr:colOff>535400</xdr:colOff>
      <xdr:row>10</xdr:row>
      <xdr:rowOff>141927</xdr:rowOff>
    </xdr:to>
    <xdr:sp macro="" textlink="">
      <xdr:nvSpPr>
        <xdr:cNvPr id="33" name="Isosceles Triangle 32"/>
        <xdr:cNvSpPr/>
      </xdr:nvSpPr>
      <xdr:spPr>
        <a:xfrm>
          <a:off x="9044940" y="2104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7</xdr:row>
      <xdr:rowOff>274320</xdr:rowOff>
    </xdr:from>
    <xdr:to>
      <xdr:col>11</xdr:col>
      <xdr:colOff>538008</xdr:colOff>
      <xdr:row>7</xdr:row>
      <xdr:rowOff>354250</xdr:rowOff>
    </xdr:to>
    <xdr:sp macro="" textlink="">
      <xdr:nvSpPr>
        <xdr:cNvPr id="34" name="Rectangle 33"/>
        <xdr:cNvSpPr/>
      </xdr:nvSpPr>
      <xdr:spPr>
        <a:xfrm>
          <a:off x="9053430" y="1554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8</xdr:row>
      <xdr:rowOff>142979</xdr:rowOff>
    </xdr:from>
    <xdr:to>
      <xdr:col>12</xdr:col>
      <xdr:colOff>77639</xdr:colOff>
      <xdr:row>10</xdr:row>
      <xdr:rowOff>40810</xdr:rowOff>
    </xdr:to>
    <xdr:sp macro="" textlink="">
      <xdr:nvSpPr>
        <xdr:cNvPr id="35" name="Oval 34"/>
        <xdr:cNvSpPr/>
      </xdr:nvSpPr>
      <xdr:spPr>
        <a:xfrm>
          <a:off x="9197341" y="1994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11</xdr:row>
      <xdr:rowOff>39014</xdr:rowOff>
    </xdr:from>
    <xdr:to>
      <xdr:col>12</xdr:col>
      <xdr:colOff>78200</xdr:colOff>
      <xdr:row>11</xdr:row>
      <xdr:rowOff>111447</xdr:rowOff>
    </xdr:to>
    <xdr:sp macro="" textlink="">
      <xdr:nvSpPr>
        <xdr:cNvPr id="36" name="Isosceles Triangle 35"/>
        <xdr:cNvSpPr/>
      </xdr:nvSpPr>
      <xdr:spPr>
        <a:xfrm>
          <a:off x="9197340" y="22564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7</xdr:row>
      <xdr:rowOff>426720</xdr:rowOff>
    </xdr:from>
    <xdr:to>
      <xdr:col>12</xdr:col>
      <xdr:colOff>80808</xdr:colOff>
      <xdr:row>7</xdr:row>
      <xdr:rowOff>506650</xdr:rowOff>
    </xdr:to>
    <xdr:sp macro="" textlink="">
      <xdr:nvSpPr>
        <xdr:cNvPr id="37" name="Rectangle 36"/>
        <xdr:cNvSpPr/>
      </xdr:nvSpPr>
      <xdr:spPr>
        <a:xfrm>
          <a:off x="9205830" y="1706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10</xdr:row>
      <xdr:rowOff>112499</xdr:rowOff>
    </xdr:from>
    <xdr:to>
      <xdr:col>12</xdr:col>
      <xdr:colOff>230039</xdr:colOff>
      <xdr:row>11</xdr:row>
      <xdr:rowOff>10330</xdr:rowOff>
    </xdr:to>
    <xdr:sp macro="" textlink="">
      <xdr:nvSpPr>
        <xdr:cNvPr id="38" name="Oval 37"/>
        <xdr:cNvSpPr/>
      </xdr:nvSpPr>
      <xdr:spPr>
        <a:xfrm>
          <a:off x="9349741" y="2147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12</xdr:row>
      <xdr:rowOff>8534</xdr:rowOff>
    </xdr:from>
    <xdr:to>
      <xdr:col>12</xdr:col>
      <xdr:colOff>230600</xdr:colOff>
      <xdr:row>12</xdr:row>
      <xdr:rowOff>80967</xdr:rowOff>
    </xdr:to>
    <xdr:sp macro="" textlink="">
      <xdr:nvSpPr>
        <xdr:cNvPr id="39" name="Isosceles Triangle 38"/>
        <xdr:cNvSpPr/>
      </xdr:nvSpPr>
      <xdr:spPr>
        <a:xfrm>
          <a:off x="9349740" y="24088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8</xdr:row>
      <xdr:rowOff>7620</xdr:rowOff>
    </xdr:from>
    <xdr:to>
      <xdr:col>12</xdr:col>
      <xdr:colOff>233208</xdr:colOff>
      <xdr:row>8</xdr:row>
      <xdr:rowOff>87550</xdr:rowOff>
    </xdr:to>
    <xdr:sp macro="" textlink="">
      <xdr:nvSpPr>
        <xdr:cNvPr id="40" name="Rectangle 39"/>
        <xdr:cNvSpPr/>
      </xdr:nvSpPr>
      <xdr:spPr>
        <a:xfrm>
          <a:off x="9358230" y="1859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11</xdr:row>
      <xdr:rowOff>82019</xdr:rowOff>
    </xdr:from>
    <xdr:to>
      <xdr:col>12</xdr:col>
      <xdr:colOff>382439</xdr:colOff>
      <xdr:row>11</xdr:row>
      <xdr:rowOff>162730</xdr:rowOff>
    </xdr:to>
    <xdr:sp macro="" textlink="">
      <xdr:nvSpPr>
        <xdr:cNvPr id="41" name="Oval 40"/>
        <xdr:cNvSpPr/>
      </xdr:nvSpPr>
      <xdr:spPr>
        <a:xfrm>
          <a:off x="9502141" y="2299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12</xdr:row>
      <xdr:rowOff>160934</xdr:rowOff>
    </xdr:from>
    <xdr:to>
      <xdr:col>12</xdr:col>
      <xdr:colOff>383000</xdr:colOff>
      <xdr:row>13</xdr:row>
      <xdr:rowOff>50487</xdr:rowOff>
    </xdr:to>
    <xdr:sp macro="" textlink="">
      <xdr:nvSpPr>
        <xdr:cNvPr id="42" name="Isosceles Triangle 41"/>
        <xdr:cNvSpPr/>
      </xdr:nvSpPr>
      <xdr:spPr>
        <a:xfrm>
          <a:off x="9502140" y="25612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8</xdr:row>
      <xdr:rowOff>160020</xdr:rowOff>
    </xdr:from>
    <xdr:to>
      <xdr:col>12</xdr:col>
      <xdr:colOff>385608</xdr:colOff>
      <xdr:row>10</xdr:row>
      <xdr:rowOff>57070</xdr:rowOff>
    </xdr:to>
    <xdr:sp macro="" textlink="">
      <xdr:nvSpPr>
        <xdr:cNvPr id="43" name="Rectangle 42"/>
        <xdr:cNvSpPr/>
      </xdr:nvSpPr>
      <xdr:spPr>
        <a:xfrm>
          <a:off x="9510630" y="2011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</xdr:colOff>
      <xdr:row>8</xdr:row>
      <xdr:rowOff>104879</xdr:rowOff>
    </xdr:from>
    <xdr:to>
      <xdr:col>16</xdr:col>
      <xdr:colOff>77639</xdr:colOff>
      <xdr:row>9</xdr:row>
      <xdr:rowOff>2710</xdr:rowOff>
    </xdr:to>
    <xdr:sp macro="" textlink="">
      <xdr:nvSpPr>
        <xdr:cNvPr id="2" name="Oval 1"/>
        <xdr:cNvSpPr/>
      </xdr:nvSpPr>
      <xdr:spPr>
        <a:xfrm>
          <a:off x="13289281" y="1567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742349</xdr:colOff>
      <xdr:row>14</xdr:row>
      <xdr:rowOff>56794</xdr:rowOff>
    </xdr:from>
    <xdr:to>
      <xdr:col>3</xdr:col>
      <xdr:colOff>820549</xdr:colOff>
      <xdr:row>14</xdr:row>
      <xdr:rowOff>129227</xdr:rowOff>
    </xdr:to>
    <xdr:sp macro="" textlink="">
      <xdr:nvSpPr>
        <xdr:cNvPr id="3" name="Isosceles Triangle 2"/>
        <xdr:cNvSpPr/>
      </xdr:nvSpPr>
      <xdr:spPr>
        <a:xfrm>
          <a:off x="2253649" y="26348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13</xdr:row>
      <xdr:rowOff>60960</xdr:rowOff>
    </xdr:from>
    <xdr:to>
      <xdr:col>3</xdr:col>
      <xdr:colOff>817608</xdr:colOff>
      <xdr:row>13</xdr:row>
      <xdr:rowOff>140890</xdr:rowOff>
    </xdr:to>
    <xdr:sp macro="" textlink="">
      <xdr:nvSpPr>
        <xdr:cNvPr id="4" name="Rectangle 3"/>
        <xdr:cNvSpPr/>
      </xdr:nvSpPr>
      <xdr:spPr>
        <a:xfrm>
          <a:off x="2256590" y="245491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152401</xdr:colOff>
      <xdr:row>9</xdr:row>
      <xdr:rowOff>74399</xdr:rowOff>
    </xdr:from>
    <xdr:to>
      <xdr:col>16</xdr:col>
      <xdr:colOff>230039</xdr:colOff>
      <xdr:row>9</xdr:row>
      <xdr:rowOff>155110</xdr:rowOff>
    </xdr:to>
    <xdr:sp macro="" textlink="">
      <xdr:nvSpPr>
        <xdr:cNvPr id="5" name="Oval 4"/>
        <xdr:cNvSpPr/>
      </xdr:nvSpPr>
      <xdr:spPr>
        <a:xfrm>
          <a:off x="1344168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152400</xdr:colOff>
      <xdr:row>10</xdr:row>
      <xdr:rowOff>153314</xdr:rowOff>
    </xdr:from>
    <xdr:to>
      <xdr:col>16</xdr:col>
      <xdr:colOff>230600</xdr:colOff>
      <xdr:row>11</xdr:row>
      <xdr:rowOff>42867</xdr:rowOff>
    </xdr:to>
    <xdr:sp macro="" textlink="">
      <xdr:nvSpPr>
        <xdr:cNvPr id="6" name="Isosceles Triangle 5"/>
        <xdr:cNvSpPr/>
      </xdr:nvSpPr>
      <xdr:spPr>
        <a:xfrm>
          <a:off x="1344168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10</xdr:row>
      <xdr:rowOff>152400</xdr:rowOff>
    </xdr:from>
    <xdr:to>
      <xdr:col>8</xdr:col>
      <xdr:colOff>825028</xdr:colOff>
      <xdr:row>11</xdr:row>
      <xdr:rowOff>49450</xdr:rowOff>
    </xdr:to>
    <xdr:sp macro="" textlink="">
      <xdr:nvSpPr>
        <xdr:cNvPr id="7" name="Rectangle 6"/>
        <xdr:cNvSpPr/>
      </xdr:nvSpPr>
      <xdr:spPr>
        <a:xfrm>
          <a:off x="7007460" y="1993900"/>
          <a:ext cx="72318" cy="8120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304801</xdr:colOff>
      <xdr:row>10</xdr:row>
      <xdr:rowOff>43919</xdr:rowOff>
    </xdr:from>
    <xdr:to>
      <xdr:col>16</xdr:col>
      <xdr:colOff>382439</xdr:colOff>
      <xdr:row>10</xdr:row>
      <xdr:rowOff>124630</xdr:rowOff>
    </xdr:to>
    <xdr:sp macro="" textlink="">
      <xdr:nvSpPr>
        <xdr:cNvPr id="8" name="Oval 7"/>
        <xdr:cNvSpPr/>
      </xdr:nvSpPr>
      <xdr:spPr>
        <a:xfrm>
          <a:off x="1359408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304800</xdr:colOff>
      <xdr:row>11</xdr:row>
      <xdr:rowOff>122834</xdr:rowOff>
    </xdr:from>
    <xdr:to>
      <xdr:col>16</xdr:col>
      <xdr:colOff>383000</xdr:colOff>
      <xdr:row>12</xdr:row>
      <xdr:rowOff>12387</xdr:rowOff>
    </xdr:to>
    <xdr:sp macro="" textlink="">
      <xdr:nvSpPr>
        <xdr:cNvPr id="9" name="Isosceles Triangle 8"/>
        <xdr:cNvSpPr/>
      </xdr:nvSpPr>
      <xdr:spPr>
        <a:xfrm>
          <a:off x="1359408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8</xdr:row>
      <xdr:rowOff>160020</xdr:rowOff>
    </xdr:from>
    <xdr:to>
      <xdr:col>3</xdr:col>
      <xdr:colOff>817608</xdr:colOff>
      <xdr:row>9</xdr:row>
      <xdr:rowOff>57070</xdr:rowOff>
    </xdr:to>
    <xdr:sp macro="" textlink="">
      <xdr:nvSpPr>
        <xdr:cNvPr id="10" name="Rectangle 9"/>
        <xdr:cNvSpPr/>
      </xdr:nvSpPr>
      <xdr:spPr>
        <a:xfrm>
          <a:off x="2256590" y="1633220"/>
          <a:ext cx="72318" cy="8120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457201</xdr:colOff>
      <xdr:row>11</xdr:row>
      <xdr:rowOff>13439</xdr:rowOff>
    </xdr:from>
    <xdr:to>
      <xdr:col>16</xdr:col>
      <xdr:colOff>534839</xdr:colOff>
      <xdr:row>11</xdr:row>
      <xdr:rowOff>94150</xdr:rowOff>
    </xdr:to>
    <xdr:sp macro="" textlink="">
      <xdr:nvSpPr>
        <xdr:cNvPr id="11" name="Oval 10"/>
        <xdr:cNvSpPr/>
      </xdr:nvSpPr>
      <xdr:spPr>
        <a:xfrm>
          <a:off x="1374648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457200</xdr:colOff>
      <xdr:row>12</xdr:row>
      <xdr:rowOff>92354</xdr:rowOff>
    </xdr:from>
    <xdr:to>
      <xdr:col>16</xdr:col>
      <xdr:colOff>535400</xdr:colOff>
      <xdr:row>12</xdr:row>
      <xdr:rowOff>164787</xdr:rowOff>
    </xdr:to>
    <xdr:sp macro="" textlink="">
      <xdr:nvSpPr>
        <xdr:cNvPr id="12" name="Isosceles Triangle 11"/>
        <xdr:cNvSpPr/>
      </xdr:nvSpPr>
      <xdr:spPr>
        <a:xfrm>
          <a:off x="1374648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10</xdr:row>
      <xdr:rowOff>63500</xdr:rowOff>
    </xdr:from>
    <xdr:to>
      <xdr:col>3</xdr:col>
      <xdr:colOff>817608</xdr:colOff>
      <xdr:row>10</xdr:row>
      <xdr:rowOff>143430</xdr:rowOff>
    </xdr:to>
    <xdr:sp macro="" textlink="">
      <xdr:nvSpPr>
        <xdr:cNvPr id="13" name="Rectangle 12"/>
        <xdr:cNvSpPr/>
      </xdr:nvSpPr>
      <xdr:spPr>
        <a:xfrm>
          <a:off x="2256590" y="1905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</xdr:colOff>
      <xdr:row>11</xdr:row>
      <xdr:rowOff>165839</xdr:rowOff>
    </xdr:from>
    <xdr:to>
      <xdr:col>17</xdr:col>
      <xdr:colOff>77639</xdr:colOff>
      <xdr:row>12</xdr:row>
      <xdr:rowOff>63670</xdr:rowOff>
    </xdr:to>
    <xdr:sp macro="" textlink="">
      <xdr:nvSpPr>
        <xdr:cNvPr id="14" name="Oval 13"/>
        <xdr:cNvSpPr/>
      </xdr:nvSpPr>
      <xdr:spPr>
        <a:xfrm>
          <a:off x="1389888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0</xdr:colOff>
      <xdr:row>13</xdr:row>
      <xdr:rowOff>61874</xdr:rowOff>
    </xdr:from>
    <xdr:to>
      <xdr:col>17</xdr:col>
      <xdr:colOff>78200</xdr:colOff>
      <xdr:row>13</xdr:row>
      <xdr:rowOff>134307</xdr:rowOff>
    </xdr:to>
    <xdr:sp macro="" textlink="">
      <xdr:nvSpPr>
        <xdr:cNvPr id="15" name="Isosceles Triangle 14"/>
        <xdr:cNvSpPr/>
      </xdr:nvSpPr>
      <xdr:spPr>
        <a:xfrm>
          <a:off x="1389888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11</xdr:row>
      <xdr:rowOff>60960</xdr:rowOff>
    </xdr:from>
    <xdr:to>
      <xdr:col>3</xdr:col>
      <xdr:colOff>817608</xdr:colOff>
      <xdr:row>11</xdr:row>
      <xdr:rowOff>140890</xdr:rowOff>
    </xdr:to>
    <xdr:sp macro="" textlink="">
      <xdr:nvSpPr>
        <xdr:cNvPr id="16" name="Rectangle 15"/>
        <xdr:cNvSpPr/>
      </xdr:nvSpPr>
      <xdr:spPr>
        <a:xfrm>
          <a:off x="2256590" y="208661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152401</xdr:colOff>
      <xdr:row>12</xdr:row>
      <xdr:rowOff>135359</xdr:rowOff>
    </xdr:from>
    <xdr:to>
      <xdr:col>17</xdr:col>
      <xdr:colOff>230039</xdr:colOff>
      <xdr:row>13</xdr:row>
      <xdr:rowOff>33190</xdr:rowOff>
    </xdr:to>
    <xdr:sp macro="" textlink="">
      <xdr:nvSpPr>
        <xdr:cNvPr id="17" name="Oval 16"/>
        <xdr:cNvSpPr/>
      </xdr:nvSpPr>
      <xdr:spPr>
        <a:xfrm>
          <a:off x="1405128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152400</xdr:colOff>
      <xdr:row>14</xdr:row>
      <xdr:rowOff>31394</xdr:rowOff>
    </xdr:from>
    <xdr:to>
      <xdr:col>17</xdr:col>
      <xdr:colOff>230600</xdr:colOff>
      <xdr:row>14</xdr:row>
      <xdr:rowOff>103827</xdr:rowOff>
    </xdr:to>
    <xdr:sp macro="" textlink="">
      <xdr:nvSpPr>
        <xdr:cNvPr id="18" name="Isosceles Triangle 17"/>
        <xdr:cNvSpPr/>
      </xdr:nvSpPr>
      <xdr:spPr>
        <a:xfrm>
          <a:off x="1405128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9</xdr:row>
      <xdr:rowOff>64770</xdr:rowOff>
    </xdr:from>
    <xdr:to>
      <xdr:col>8</xdr:col>
      <xdr:colOff>825028</xdr:colOff>
      <xdr:row>9</xdr:row>
      <xdr:rowOff>144700</xdr:rowOff>
    </xdr:to>
    <xdr:sp macro="" textlink="">
      <xdr:nvSpPr>
        <xdr:cNvPr id="19" name="Rectangle 18"/>
        <xdr:cNvSpPr/>
      </xdr:nvSpPr>
      <xdr:spPr>
        <a:xfrm>
          <a:off x="7007460" y="1722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304801</xdr:colOff>
      <xdr:row>13</xdr:row>
      <xdr:rowOff>104879</xdr:rowOff>
    </xdr:from>
    <xdr:to>
      <xdr:col>17</xdr:col>
      <xdr:colOff>382439</xdr:colOff>
      <xdr:row>14</xdr:row>
      <xdr:rowOff>2710</xdr:rowOff>
    </xdr:to>
    <xdr:sp macro="" textlink="">
      <xdr:nvSpPr>
        <xdr:cNvPr id="20" name="Oval 19"/>
        <xdr:cNvSpPr/>
      </xdr:nvSpPr>
      <xdr:spPr>
        <a:xfrm>
          <a:off x="1420368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304800</xdr:colOff>
      <xdr:row>15</xdr:row>
      <xdr:rowOff>914</xdr:rowOff>
    </xdr:from>
    <xdr:to>
      <xdr:col>17</xdr:col>
      <xdr:colOff>383000</xdr:colOff>
      <xdr:row>16</xdr:row>
      <xdr:rowOff>73347</xdr:rowOff>
    </xdr:to>
    <xdr:sp macro="" textlink="">
      <xdr:nvSpPr>
        <xdr:cNvPr id="21" name="Isosceles Triangle 20"/>
        <xdr:cNvSpPr/>
      </xdr:nvSpPr>
      <xdr:spPr>
        <a:xfrm>
          <a:off x="1420368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8</xdr:row>
      <xdr:rowOff>58420</xdr:rowOff>
    </xdr:from>
    <xdr:to>
      <xdr:col>8</xdr:col>
      <xdr:colOff>825028</xdr:colOff>
      <xdr:row>8</xdr:row>
      <xdr:rowOff>138350</xdr:rowOff>
    </xdr:to>
    <xdr:sp macro="" textlink="">
      <xdr:nvSpPr>
        <xdr:cNvPr id="22" name="Rectangle 21"/>
        <xdr:cNvSpPr/>
      </xdr:nvSpPr>
      <xdr:spPr>
        <a:xfrm>
          <a:off x="7007460" y="15316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733271</xdr:colOff>
      <xdr:row>6</xdr:row>
      <xdr:rowOff>51539</xdr:rowOff>
    </xdr:from>
    <xdr:to>
      <xdr:col>3</xdr:col>
      <xdr:colOff>810909</xdr:colOff>
      <xdr:row>6</xdr:row>
      <xdr:rowOff>132250</xdr:rowOff>
    </xdr:to>
    <xdr:sp macro="" textlink="">
      <xdr:nvSpPr>
        <xdr:cNvPr id="25" name="Oval 24"/>
        <xdr:cNvSpPr/>
      </xdr:nvSpPr>
      <xdr:spPr>
        <a:xfrm>
          <a:off x="2242031" y="11488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732990</xdr:colOff>
      <xdr:row>8</xdr:row>
      <xdr:rowOff>61874</xdr:rowOff>
    </xdr:from>
    <xdr:to>
      <xdr:col>3</xdr:col>
      <xdr:colOff>811190</xdr:colOff>
      <xdr:row>8</xdr:row>
      <xdr:rowOff>134307</xdr:rowOff>
    </xdr:to>
    <xdr:sp macro="" textlink="">
      <xdr:nvSpPr>
        <xdr:cNvPr id="26" name="Isosceles Triangle 25"/>
        <xdr:cNvSpPr/>
      </xdr:nvSpPr>
      <xdr:spPr>
        <a:xfrm>
          <a:off x="2241750" y="17992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735931</xdr:colOff>
      <xdr:row>7</xdr:row>
      <xdr:rowOff>205740</xdr:rowOff>
    </xdr:from>
    <xdr:to>
      <xdr:col>3</xdr:col>
      <xdr:colOff>808249</xdr:colOff>
      <xdr:row>7</xdr:row>
      <xdr:rowOff>285670</xdr:rowOff>
    </xdr:to>
    <xdr:sp macro="" textlink="">
      <xdr:nvSpPr>
        <xdr:cNvPr id="27" name="Rectangle 26"/>
        <xdr:cNvSpPr/>
      </xdr:nvSpPr>
      <xdr:spPr>
        <a:xfrm>
          <a:off x="2244691" y="14859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152401</xdr:colOff>
      <xdr:row>11</xdr:row>
      <xdr:rowOff>74399</xdr:rowOff>
    </xdr:from>
    <xdr:to>
      <xdr:col>10</xdr:col>
      <xdr:colOff>230039</xdr:colOff>
      <xdr:row>11</xdr:row>
      <xdr:rowOff>155110</xdr:rowOff>
    </xdr:to>
    <xdr:sp macro="" textlink="">
      <xdr:nvSpPr>
        <xdr:cNvPr id="28" name="Oval 27"/>
        <xdr:cNvSpPr/>
      </xdr:nvSpPr>
      <xdr:spPr>
        <a:xfrm>
          <a:off x="81305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152400</xdr:colOff>
      <xdr:row>12</xdr:row>
      <xdr:rowOff>153314</xdr:rowOff>
    </xdr:from>
    <xdr:to>
      <xdr:col>10</xdr:col>
      <xdr:colOff>230600</xdr:colOff>
      <xdr:row>13</xdr:row>
      <xdr:rowOff>42867</xdr:rowOff>
    </xdr:to>
    <xdr:sp macro="" textlink="">
      <xdr:nvSpPr>
        <xdr:cNvPr id="29" name="Isosceles Triangle 28"/>
        <xdr:cNvSpPr/>
      </xdr:nvSpPr>
      <xdr:spPr>
        <a:xfrm>
          <a:off x="81305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160890</xdr:colOff>
      <xdr:row>8</xdr:row>
      <xdr:rowOff>152400</xdr:rowOff>
    </xdr:from>
    <xdr:to>
      <xdr:col>10</xdr:col>
      <xdr:colOff>233208</xdr:colOff>
      <xdr:row>10</xdr:row>
      <xdr:rowOff>49450</xdr:rowOff>
    </xdr:to>
    <xdr:sp macro="" textlink="">
      <xdr:nvSpPr>
        <xdr:cNvPr id="30" name="Rectangle 29"/>
        <xdr:cNvSpPr/>
      </xdr:nvSpPr>
      <xdr:spPr>
        <a:xfrm>
          <a:off x="81390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304801</xdr:colOff>
      <xdr:row>12</xdr:row>
      <xdr:rowOff>43919</xdr:rowOff>
    </xdr:from>
    <xdr:to>
      <xdr:col>10</xdr:col>
      <xdr:colOff>382439</xdr:colOff>
      <xdr:row>12</xdr:row>
      <xdr:rowOff>124630</xdr:rowOff>
    </xdr:to>
    <xdr:sp macro="" textlink="">
      <xdr:nvSpPr>
        <xdr:cNvPr id="31" name="Oval 30"/>
        <xdr:cNvSpPr/>
      </xdr:nvSpPr>
      <xdr:spPr>
        <a:xfrm>
          <a:off x="82829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304800</xdr:colOff>
      <xdr:row>13</xdr:row>
      <xdr:rowOff>122834</xdr:rowOff>
    </xdr:from>
    <xdr:to>
      <xdr:col>10</xdr:col>
      <xdr:colOff>383000</xdr:colOff>
      <xdr:row>14</xdr:row>
      <xdr:rowOff>12387</xdr:rowOff>
    </xdr:to>
    <xdr:sp macro="" textlink="">
      <xdr:nvSpPr>
        <xdr:cNvPr id="32" name="Isosceles Triangle 31"/>
        <xdr:cNvSpPr/>
      </xdr:nvSpPr>
      <xdr:spPr>
        <a:xfrm>
          <a:off x="82829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313290</xdr:colOff>
      <xdr:row>10</xdr:row>
      <xdr:rowOff>121920</xdr:rowOff>
    </xdr:from>
    <xdr:to>
      <xdr:col>10</xdr:col>
      <xdr:colOff>385608</xdr:colOff>
      <xdr:row>11</xdr:row>
      <xdr:rowOff>18970</xdr:rowOff>
    </xdr:to>
    <xdr:sp macro="" textlink="">
      <xdr:nvSpPr>
        <xdr:cNvPr id="33" name="Rectangle 32"/>
        <xdr:cNvSpPr/>
      </xdr:nvSpPr>
      <xdr:spPr>
        <a:xfrm>
          <a:off x="82914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457201</xdr:colOff>
      <xdr:row>13</xdr:row>
      <xdr:rowOff>13439</xdr:rowOff>
    </xdr:from>
    <xdr:to>
      <xdr:col>10</xdr:col>
      <xdr:colOff>534839</xdr:colOff>
      <xdr:row>13</xdr:row>
      <xdr:rowOff>94150</xdr:rowOff>
    </xdr:to>
    <xdr:sp macro="" textlink="">
      <xdr:nvSpPr>
        <xdr:cNvPr id="34" name="Oval 33"/>
        <xdr:cNvSpPr/>
      </xdr:nvSpPr>
      <xdr:spPr>
        <a:xfrm>
          <a:off x="84353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457200</xdr:colOff>
      <xdr:row>14</xdr:row>
      <xdr:rowOff>92354</xdr:rowOff>
    </xdr:from>
    <xdr:to>
      <xdr:col>10</xdr:col>
      <xdr:colOff>535400</xdr:colOff>
      <xdr:row>14</xdr:row>
      <xdr:rowOff>164787</xdr:rowOff>
    </xdr:to>
    <xdr:sp macro="" textlink="">
      <xdr:nvSpPr>
        <xdr:cNvPr id="35" name="Isosceles Triangle 34"/>
        <xdr:cNvSpPr/>
      </xdr:nvSpPr>
      <xdr:spPr>
        <a:xfrm>
          <a:off x="84353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465690</xdr:colOff>
      <xdr:row>11</xdr:row>
      <xdr:rowOff>91440</xdr:rowOff>
    </xdr:from>
    <xdr:to>
      <xdr:col>10</xdr:col>
      <xdr:colOff>538008</xdr:colOff>
      <xdr:row>11</xdr:row>
      <xdr:rowOff>171370</xdr:rowOff>
    </xdr:to>
    <xdr:sp macro="" textlink="">
      <xdr:nvSpPr>
        <xdr:cNvPr id="36" name="Rectangle 35"/>
        <xdr:cNvSpPr/>
      </xdr:nvSpPr>
      <xdr:spPr>
        <a:xfrm>
          <a:off x="84438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</xdr:colOff>
      <xdr:row>13</xdr:row>
      <xdr:rowOff>165839</xdr:rowOff>
    </xdr:from>
    <xdr:to>
      <xdr:col>11</xdr:col>
      <xdr:colOff>77639</xdr:colOff>
      <xdr:row>14</xdr:row>
      <xdr:rowOff>63670</xdr:rowOff>
    </xdr:to>
    <xdr:sp macro="" textlink="">
      <xdr:nvSpPr>
        <xdr:cNvPr id="37" name="Oval 36"/>
        <xdr:cNvSpPr/>
      </xdr:nvSpPr>
      <xdr:spPr>
        <a:xfrm>
          <a:off x="8587741" y="2634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0</xdr:colOff>
      <xdr:row>15</xdr:row>
      <xdr:rowOff>61874</xdr:rowOff>
    </xdr:from>
    <xdr:to>
      <xdr:col>11</xdr:col>
      <xdr:colOff>78200</xdr:colOff>
      <xdr:row>15</xdr:row>
      <xdr:rowOff>134307</xdr:rowOff>
    </xdr:to>
    <xdr:sp macro="" textlink="">
      <xdr:nvSpPr>
        <xdr:cNvPr id="38" name="Isosceles Triangle 37"/>
        <xdr:cNvSpPr/>
      </xdr:nvSpPr>
      <xdr:spPr>
        <a:xfrm>
          <a:off x="8587740" y="2896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8490</xdr:colOff>
      <xdr:row>12</xdr:row>
      <xdr:rowOff>60960</xdr:rowOff>
    </xdr:from>
    <xdr:to>
      <xdr:col>11</xdr:col>
      <xdr:colOff>80808</xdr:colOff>
      <xdr:row>12</xdr:row>
      <xdr:rowOff>140890</xdr:rowOff>
    </xdr:to>
    <xdr:sp macro="" textlink="">
      <xdr:nvSpPr>
        <xdr:cNvPr id="39" name="Rectangle 38"/>
        <xdr:cNvSpPr/>
      </xdr:nvSpPr>
      <xdr:spPr>
        <a:xfrm>
          <a:off x="8596230" y="2346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14</xdr:row>
      <xdr:rowOff>135359</xdr:rowOff>
    </xdr:from>
    <xdr:to>
      <xdr:col>11</xdr:col>
      <xdr:colOff>230039</xdr:colOff>
      <xdr:row>15</xdr:row>
      <xdr:rowOff>33190</xdr:rowOff>
    </xdr:to>
    <xdr:sp macro="" textlink="">
      <xdr:nvSpPr>
        <xdr:cNvPr id="40" name="Oval 39"/>
        <xdr:cNvSpPr/>
      </xdr:nvSpPr>
      <xdr:spPr>
        <a:xfrm>
          <a:off x="8740141" y="2787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152400</xdr:colOff>
      <xdr:row>16</xdr:row>
      <xdr:rowOff>31394</xdr:rowOff>
    </xdr:from>
    <xdr:to>
      <xdr:col>11</xdr:col>
      <xdr:colOff>230600</xdr:colOff>
      <xdr:row>16</xdr:row>
      <xdr:rowOff>103827</xdr:rowOff>
    </xdr:to>
    <xdr:sp macro="" textlink="">
      <xdr:nvSpPr>
        <xdr:cNvPr id="41" name="Isosceles Triangle 40"/>
        <xdr:cNvSpPr/>
      </xdr:nvSpPr>
      <xdr:spPr>
        <a:xfrm>
          <a:off x="8740140" y="3048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160890</xdr:colOff>
      <xdr:row>13</xdr:row>
      <xdr:rowOff>30480</xdr:rowOff>
    </xdr:from>
    <xdr:to>
      <xdr:col>11</xdr:col>
      <xdr:colOff>233208</xdr:colOff>
      <xdr:row>13</xdr:row>
      <xdr:rowOff>110410</xdr:rowOff>
    </xdr:to>
    <xdr:sp macro="" textlink="">
      <xdr:nvSpPr>
        <xdr:cNvPr id="42" name="Rectangle 41"/>
        <xdr:cNvSpPr/>
      </xdr:nvSpPr>
      <xdr:spPr>
        <a:xfrm>
          <a:off x="8748630" y="2499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15</xdr:row>
      <xdr:rowOff>104879</xdr:rowOff>
    </xdr:from>
    <xdr:to>
      <xdr:col>11</xdr:col>
      <xdr:colOff>382439</xdr:colOff>
      <xdr:row>16</xdr:row>
      <xdr:rowOff>2710</xdr:rowOff>
    </xdr:to>
    <xdr:sp macro="" textlink="">
      <xdr:nvSpPr>
        <xdr:cNvPr id="43" name="Oval 42"/>
        <xdr:cNvSpPr/>
      </xdr:nvSpPr>
      <xdr:spPr>
        <a:xfrm>
          <a:off x="8892541" y="2939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304800</xdr:colOff>
      <xdr:row>17</xdr:row>
      <xdr:rowOff>914</xdr:rowOff>
    </xdr:from>
    <xdr:to>
      <xdr:col>11</xdr:col>
      <xdr:colOff>383000</xdr:colOff>
      <xdr:row>17</xdr:row>
      <xdr:rowOff>73347</xdr:rowOff>
    </xdr:to>
    <xdr:sp macro="" textlink="">
      <xdr:nvSpPr>
        <xdr:cNvPr id="44" name="Isosceles Triangle 43"/>
        <xdr:cNvSpPr/>
      </xdr:nvSpPr>
      <xdr:spPr>
        <a:xfrm>
          <a:off x="8892540" y="3201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14</xdr:row>
      <xdr:rowOff>0</xdr:rowOff>
    </xdr:from>
    <xdr:to>
      <xdr:col>11</xdr:col>
      <xdr:colOff>385608</xdr:colOff>
      <xdr:row>14</xdr:row>
      <xdr:rowOff>79930</xdr:rowOff>
    </xdr:to>
    <xdr:sp macro="" textlink="">
      <xdr:nvSpPr>
        <xdr:cNvPr id="45" name="Rectangle 44"/>
        <xdr:cNvSpPr/>
      </xdr:nvSpPr>
      <xdr:spPr>
        <a:xfrm>
          <a:off x="8901030" y="2651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67798</xdr:colOff>
      <xdr:row>7</xdr:row>
      <xdr:rowOff>54317</xdr:rowOff>
    </xdr:from>
    <xdr:to>
      <xdr:col>5</xdr:col>
      <xdr:colOff>358140</xdr:colOff>
      <xdr:row>22</xdr:row>
      <xdr:rowOff>54317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117230</xdr:colOff>
      <xdr:row>7</xdr:row>
      <xdr:rowOff>49823</xdr:rowOff>
    </xdr:from>
    <xdr:to>
      <xdr:col>15</xdr:col>
      <xdr:colOff>111369</xdr:colOff>
      <xdr:row>22</xdr:row>
      <xdr:rowOff>67408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D7D31"/>
      </a:accent1>
      <a:accent2>
        <a:srgbClr val="5B9BD5"/>
      </a:accent2>
      <a:accent3>
        <a:srgbClr val="70AD47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7"/>
  <sheetViews>
    <sheetView showGridLines="0" tabSelected="1" zoomScaleNormal="100" workbookViewId="0">
      <selection activeCell="I17" sqref="I17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51.5546875" bestFit="1" customWidth="1"/>
    <col min="11" max="11" width="19" customWidth="1"/>
  </cols>
  <sheetData>
    <row r="2" spans="2:12" x14ac:dyDescent="0.3">
      <c r="B2" s="162">
        <v>1</v>
      </c>
      <c r="C2" s="162"/>
      <c r="D2" s="53"/>
      <c r="E2" s="2" t="s">
        <v>88</v>
      </c>
      <c r="F2" s="6"/>
      <c r="G2" s="31"/>
    </row>
    <row r="3" spans="2:12" x14ac:dyDescent="0.3">
      <c r="B3" s="162"/>
      <c r="C3" s="162"/>
      <c r="D3" s="82"/>
      <c r="E3" s="8" t="s">
        <v>89</v>
      </c>
      <c r="F3" s="6"/>
      <c r="G3" s="31"/>
    </row>
    <row r="4" spans="2:12" ht="14.4" customHeight="1" x14ac:dyDescent="0.3">
      <c r="B4" s="162"/>
      <c r="C4" s="162"/>
      <c r="D4" s="83"/>
      <c r="E4" s="29" t="s">
        <v>2</v>
      </c>
    </row>
    <row r="5" spans="2:12" ht="14.4" customHeight="1" x14ac:dyDescent="0.3">
      <c r="B5" s="62"/>
      <c r="C5" s="62"/>
    </row>
    <row r="6" spans="2:12" ht="14.4" customHeight="1" x14ac:dyDescent="0.3">
      <c r="B6" s="89"/>
      <c r="C6" s="89"/>
      <c r="E6" s="62" t="s">
        <v>3</v>
      </c>
      <c r="H6" t="s">
        <v>100</v>
      </c>
    </row>
    <row r="7" spans="2:12" x14ac:dyDescent="0.3">
      <c r="B7" s="163" t="s">
        <v>4</v>
      </c>
      <c r="C7" s="163"/>
      <c r="D7" s="61" t="s">
        <v>5</v>
      </c>
      <c r="E7" s="13" t="s">
        <v>6</v>
      </c>
    </row>
    <row r="8" spans="2:12" x14ac:dyDescent="0.3">
      <c r="B8" s="71">
        <v>0.41666666666666669</v>
      </c>
      <c r="C8" s="71">
        <v>0.5</v>
      </c>
      <c r="D8" s="1">
        <v>10</v>
      </c>
      <c r="E8" s="63" t="s">
        <v>7</v>
      </c>
      <c r="H8" t="s">
        <v>101</v>
      </c>
    </row>
    <row r="9" spans="2:12" x14ac:dyDescent="0.3">
      <c r="B9" s="71">
        <f>B8+TIME(0,$D8,0)</f>
        <v>0.4236111111111111</v>
      </c>
      <c r="C9" s="71">
        <f>C8+TIME(0,$D8,0)</f>
        <v>0.50694444444444442</v>
      </c>
      <c r="D9" s="1">
        <v>10</v>
      </c>
      <c r="E9" s="63" t="s">
        <v>73</v>
      </c>
      <c r="H9" t="s">
        <v>102</v>
      </c>
    </row>
    <row r="10" spans="2:12" x14ac:dyDescent="0.3">
      <c r="B10" s="71">
        <f t="shared" ref="B10:B11" si="0">B9+TIME(0,D9,0)</f>
        <v>0.43055555555555552</v>
      </c>
      <c r="C10" s="71">
        <f t="shared" ref="C10:C11" si="1">C9+TIME(0,$D9,0)</f>
        <v>0.51388888888888884</v>
      </c>
      <c r="D10" s="150">
        <v>15</v>
      </c>
      <c r="E10" s="63" t="s">
        <v>72</v>
      </c>
      <c r="G10" s="53"/>
      <c r="H10" s="53" t="s">
        <v>102</v>
      </c>
    </row>
    <row r="11" spans="2:12" x14ac:dyDescent="0.3">
      <c r="B11" s="71">
        <f t="shared" si="0"/>
        <v>0.44097222222222221</v>
      </c>
      <c r="C11" s="71">
        <f t="shared" si="1"/>
        <v>0.52430555555555547</v>
      </c>
      <c r="D11" s="49">
        <v>5</v>
      </c>
      <c r="E11" s="48" t="s">
        <v>94</v>
      </c>
      <c r="G11" s="53"/>
      <c r="H11" s="53" t="s">
        <v>101</v>
      </c>
      <c r="L11" s="72"/>
    </row>
    <row r="12" spans="2:12" x14ac:dyDescent="0.3">
      <c r="B12" s="74"/>
      <c r="C12" s="74"/>
      <c r="D12" s="64"/>
      <c r="E12" s="51"/>
      <c r="G12" s="53"/>
      <c r="H12" s="53"/>
      <c r="I12" s="53" t="s">
        <v>103</v>
      </c>
      <c r="J12">
        <f>SUMIF(H$8:H$20,"=p",D$8:D$20)</f>
        <v>50</v>
      </c>
      <c r="K12" s="53"/>
    </row>
    <row r="13" spans="2:12" x14ac:dyDescent="0.3">
      <c r="B13" s="74"/>
      <c r="C13" s="74"/>
      <c r="D13" s="64"/>
      <c r="E13" s="52" t="s">
        <v>9</v>
      </c>
      <c r="G13" s="53"/>
      <c r="H13" s="53"/>
      <c r="I13" t="s">
        <v>101</v>
      </c>
      <c r="J13">
        <f>SUMIF(H$8:H$20,"=T",D$8:D$20)</f>
        <v>15</v>
      </c>
      <c r="K13" s="53"/>
    </row>
    <row r="14" spans="2:12" x14ac:dyDescent="0.3">
      <c r="B14" s="75">
        <f>B11+TIME(0,$D11,0)</f>
        <v>0.44444444444444442</v>
      </c>
      <c r="C14" s="75">
        <f>C11+TIME(0,$D11,0)</f>
        <v>0.52777777777777768</v>
      </c>
      <c r="D14" s="50">
        <v>30</v>
      </c>
      <c r="E14" s="55" t="s">
        <v>95</v>
      </c>
      <c r="G14" s="53"/>
      <c r="H14" s="53" t="s">
        <v>103</v>
      </c>
      <c r="I14" t="s">
        <v>102</v>
      </c>
      <c r="J14">
        <f>SUMIF(H$8:H$20,"=A",D$8:D$20)</f>
        <v>45</v>
      </c>
      <c r="K14" s="53"/>
    </row>
    <row r="15" spans="2:12" x14ac:dyDescent="0.3">
      <c r="B15" s="75">
        <f>B14+TIME(0,$D14,0)</f>
        <v>0.46527777777777773</v>
      </c>
      <c r="C15" s="75">
        <f>C14+TIME(0,$D14,0)</f>
        <v>0.54861111111111105</v>
      </c>
      <c r="D15" s="1">
        <v>20</v>
      </c>
      <c r="E15" s="55" t="s">
        <v>58</v>
      </c>
      <c r="G15" s="53"/>
      <c r="H15" s="53" t="s">
        <v>103</v>
      </c>
      <c r="I15" s="53"/>
      <c r="K15" s="53"/>
    </row>
    <row r="16" spans="2:12" x14ac:dyDescent="0.3">
      <c r="B16" s="76"/>
      <c r="C16" s="77"/>
      <c r="D16" s="11"/>
      <c r="E16" s="4"/>
      <c r="G16" s="53"/>
      <c r="H16" s="53"/>
    </row>
    <row r="17" spans="1:19" x14ac:dyDescent="0.3">
      <c r="B17" s="76"/>
      <c r="C17" s="78"/>
      <c r="D17" s="14"/>
      <c r="E17" s="4" t="s">
        <v>11</v>
      </c>
    </row>
    <row r="18" spans="1:19" x14ac:dyDescent="0.3">
      <c r="B18" s="75">
        <f>B15+TIME(0,$D15,0)</f>
        <v>0.47916666666666663</v>
      </c>
      <c r="C18" s="75">
        <f>C15+TIME(0,$D15,0)</f>
        <v>0.56249999999999989</v>
      </c>
      <c r="D18" s="70">
        <v>10</v>
      </c>
      <c r="E18" s="45" t="s">
        <v>12</v>
      </c>
      <c r="H18" t="s">
        <v>102</v>
      </c>
    </row>
    <row r="19" spans="1:19" x14ac:dyDescent="0.3">
      <c r="B19" s="75">
        <f>B18+TIME(0,$D18,0)</f>
        <v>0.48611111111111105</v>
      </c>
      <c r="C19" s="75">
        <f>C18+TIME(0,$D18,0)</f>
        <v>0.56944444444444431</v>
      </c>
      <c r="D19" s="1">
        <v>5</v>
      </c>
      <c r="E19" s="46" t="s">
        <v>13</v>
      </c>
      <c r="H19" t="s">
        <v>102</v>
      </c>
    </row>
    <row r="20" spans="1:19" x14ac:dyDescent="0.3">
      <c r="B20" s="75">
        <f>B19+TIME(0,$D19,0)</f>
        <v>0.48958333333333326</v>
      </c>
      <c r="C20" s="75">
        <f>C19+TIME(0,$D19,0)</f>
        <v>0.57291666666666652</v>
      </c>
      <c r="D20" s="150">
        <v>5</v>
      </c>
      <c r="E20" s="140" t="s">
        <v>86</v>
      </c>
      <c r="H20" t="s">
        <v>102</v>
      </c>
    </row>
    <row r="21" spans="1:19" hidden="1" x14ac:dyDescent="0.3">
      <c r="B21" s="62"/>
      <c r="C21" s="81" t="s">
        <v>14</v>
      </c>
      <c r="D21" s="62">
        <f>SUM(D8:D20)</f>
        <v>110</v>
      </c>
    </row>
    <row r="23" spans="1:19" x14ac:dyDescent="0.3">
      <c r="C23" s="28"/>
      <c r="D23" s="164" t="s">
        <v>90</v>
      </c>
      <c r="E23" s="164"/>
    </row>
    <row r="24" spans="1:19" x14ac:dyDescent="0.3">
      <c r="B24" s="104"/>
      <c r="C24" s="28"/>
      <c r="D24" s="106"/>
      <c r="E24" s="106"/>
    </row>
    <row r="25" spans="1:19" ht="15" customHeight="1" x14ac:dyDescent="0.5">
      <c r="B25" s="104"/>
      <c r="C25" s="110"/>
      <c r="D25" s="111" t="s">
        <v>67</v>
      </c>
      <c r="E25" s="105"/>
    </row>
    <row r="26" spans="1:19" s="109" customFormat="1" x14ac:dyDescent="0.3">
      <c r="B26" s="14"/>
      <c r="C26" s="14"/>
      <c r="I26"/>
      <c r="J26"/>
      <c r="K26" s="157" t="s">
        <v>87</v>
      </c>
      <c r="L26"/>
      <c r="M26"/>
      <c r="N26"/>
      <c r="O26"/>
      <c r="P26"/>
      <c r="Q26"/>
      <c r="R26"/>
      <c r="S26"/>
    </row>
    <row r="27" spans="1:19" x14ac:dyDescent="0.3">
      <c r="A27" s="108" t="s">
        <v>55</v>
      </c>
      <c r="K27" s="156">
        <v>0.41666666666666669</v>
      </c>
      <c r="L27" s="155">
        <v>10</v>
      </c>
    </row>
    <row r="28" spans="1:19" x14ac:dyDescent="0.3">
      <c r="A28" t="s">
        <v>56</v>
      </c>
      <c r="K28" s="80">
        <f>K27+TIME(0,L27,0)</f>
        <v>0.4236111111111111</v>
      </c>
    </row>
    <row r="29" spans="1:19" x14ac:dyDescent="0.3">
      <c r="A29" t="s">
        <v>57</v>
      </c>
    </row>
    <row r="32" spans="1:19" x14ac:dyDescent="0.3">
      <c r="A32" t="s">
        <v>74</v>
      </c>
    </row>
    <row r="34" spans="2:6" ht="14.4" customHeight="1" x14ac:dyDescent="0.3">
      <c r="B34" s="117"/>
      <c r="C34" s="117"/>
    </row>
    <row r="35" spans="2:6" ht="14.4" customHeight="1" x14ac:dyDescent="0.3">
      <c r="B35" s="162">
        <v>1</v>
      </c>
      <c r="C35" s="162"/>
      <c r="D35" s="53"/>
      <c r="E35" s="2" t="s">
        <v>0</v>
      </c>
      <c r="F35" s="6"/>
    </row>
    <row r="36" spans="2:6" ht="14.4" customHeight="1" x14ac:dyDescent="0.3">
      <c r="B36" s="162"/>
      <c r="C36" s="162"/>
      <c r="D36" s="82"/>
      <c r="E36" s="8" t="s">
        <v>1</v>
      </c>
      <c r="F36" s="6"/>
    </row>
    <row r="37" spans="2:6" x14ac:dyDescent="0.3">
      <c r="B37" s="162"/>
      <c r="C37" s="162"/>
      <c r="D37" s="83"/>
      <c r="E37" s="29" t="s">
        <v>2</v>
      </c>
    </row>
    <row r="38" spans="2:6" x14ac:dyDescent="0.3">
      <c r="B38" s="117"/>
      <c r="C38" s="117"/>
    </row>
    <row r="39" spans="2:6" x14ac:dyDescent="0.3">
      <c r="B39" s="117"/>
      <c r="C39" s="117"/>
      <c r="E39" s="117" t="s">
        <v>3</v>
      </c>
    </row>
    <row r="40" spans="2:6" x14ac:dyDescent="0.3">
      <c r="B40" s="163" t="s">
        <v>4</v>
      </c>
      <c r="C40" s="163"/>
      <c r="D40" s="115" t="s">
        <v>5</v>
      </c>
      <c r="E40" s="13" t="s">
        <v>6</v>
      </c>
    </row>
    <row r="41" spans="2:6" x14ac:dyDescent="0.3">
      <c r="B41" s="71">
        <v>0.41666666666666669</v>
      </c>
      <c r="C41" s="71">
        <v>0.5</v>
      </c>
      <c r="D41" s="1">
        <v>10</v>
      </c>
      <c r="E41" s="132" t="s">
        <v>7</v>
      </c>
    </row>
    <row r="42" spans="2:6" x14ac:dyDescent="0.3">
      <c r="B42" s="71">
        <v>0.43055555555555558</v>
      </c>
      <c r="C42" s="71">
        <v>0.52083333333333337</v>
      </c>
      <c r="D42" s="1">
        <v>20</v>
      </c>
      <c r="E42" s="132" t="s">
        <v>79</v>
      </c>
    </row>
    <row r="43" spans="2:6" x14ac:dyDescent="0.3">
      <c r="B43" s="71">
        <v>0.4375</v>
      </c>
      <c r="C43" s="71">
        <v>0.52777777777777779</v>
      </c>
      <c r="D43" s="1">
        <v>10</v>
      </c>
      <c r="E43" s="132" t="s">
        <v>80</v>
      </c>
    </row>
    <row r="44" spans="2:6" x14ac:dyDescent="0.3">
      <c r="B44" s="71">
        <v>0.4513888888888889</v>
      </c>
      <c r="C44" s="73">
        <v>4.1666666666666664E-2</v>
      </c>
      <c r="D44" s="49">
        <v>5</v>
      </c>
      <c r="E44" s="48" t="s">
        <v>8</v>
      </c>
    </row>
    <row r="45" spans="2:6" x14ac:dyDescent="0.3">
      <c r="B45" s="74"/>
      <c r="C45" s="74"/>
      <c r="D45" s="118"/>
      <c r="E45" s="51"/>
    </row>
    <row r="46" spans="2:6" x14ac:dyDescent="0.3">
      <c r="B46" s="74"/>
      <c r="C46" s="74"/>
      <c r="D46" s="118"/>
      <c r="E46" s="52" t="s">
        <v>9</v>
      </c>
    </row>
    <row r="47" spans="2:6" x14ac:dyDescent="0.3">
      <c r="B47" s="75">
        <v>0.4548611111111111</v>
      </c>
      <c r="C47" s="75">
        <v>4.5138888888888888E-2</v>
      </c>
      <c r="D47" s="50">
        <v>30</v>
      </c>
      <c r="E47" s="55" t="s">
        <v>10</v>
      </c>
    </row>
    <row r="48" spans="2:6" x14ac:dyDescent="0.3">
      <c r="B48" s="75">
        <v>0.47569444444444442</v>
      </c>
      <c r="C48" s="71">
        <v>6.5972222222222224E-2</v>
      </c>
      <c r="D48" s="1">
        <v>20</v>
      </c>
      <c r="E48" s="55" t="s">
        <v>58</v>
      </c>
    </row>
    <row r="49" spans="2:5" x14ac:dyDescent="0.3">
      <c r="B49" s="76"/>
      <c r="C49" s="77"/>
      <c r="D49" s="11"/>
      <c r="E49" s="119"/>
    </row>
    <row r="50" spans="2:5" x14ac:dyDescent="0.3">
      <c r="B50" s="76"/>
      <c r="C50" s="78"/>
      <c r="D50" s="14"/>
      <c r="E50" s="119" t="s">
        <v>11</v>
      </c>
    </row>
    <row r="51" spans="2:5" x14ac:dyDescent="0.3">
      <c r="B51" s="75">
        <v>0.48958333333333331</v>
      </c>
      <c r="C51" s="71">
        <v>7.9861111111111105E-2</v>
      </c>
      <c r="D51" s="127">
        <v>10</v>
      </c>
      <c r="E51" s="116" t="s">
        <v>12</v>
      </c>
    </row>
    <row r="52" spans="2:5" x14ac:dyDescent="0.3">
      <c r="B52" s="75">
        <v>0.49652777777777773</v>
      </c>
      <c r="C52" s="71">
        <v>8.6805555555555566E-2</v>
      </c>
      <c r="D52" s="1">
        <v>5</v>
      </c>
      <c r="E52" s="46" t="s">
        <v>13</v>
      </c>
    </row>
    <row r="53" spans="2:5" x14ac:dyDescent="0.3">
      <c r="B53" s="117"/>
      <c r="C53" s="81" t="s">
        <v>14</v>
      </c>
      <c r="D53" s="117">
        <f>SUM(D41:D52)</f>
        <v>110</v>
      </c>
    </row>
    <row r="54" spans="2:5" x14ac:dyDescent="0.3">
      <c r="B54" s="117"/>
      <c r="C54" s="117"/>
    </row>
    <row r="55" spans="2:5" x14ac:dyDescent="0.3">
      <c r="B55" s="117"/>
      <c r="C55" s="28"/>
      <c r="D55" s="164" t="s">
        <v>24</v>
      </c>
      <c r="E55" s="164"/>
    </row>
    <row r="56" spans="2:5" x14ac:dyDescent="0.3">
      <c r="B56" s="117"/>
      <c r="C56" s="28"/>
      <c r="D56" s="126"/>
      <c r="E56" s="126"/>
    </row>
    <row r="57" spans="2:5" ht="25.8" x14ac:dyDescent="0.5">
      <c r="B57" s="117"/>
      <c r="C57" s="110"/>
      <c r="D57" s="111" t="s">
        <v>67</v>
      </c>
      <c r="E57" s="119"/>
    </row>
  </sheetData>
  <mergeCells count="6">
    <mergeCell ref="B2:C4"/>
    <mergeCell ref="B35:C37"/>
    <mergeCell ref="B40:C40"/>
    <mergeCell ref="D55:E55"/>
    <mergeCell ref="D23:E23"/>
    <mergeCell ref="B7:C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0"/>
  <sheetViews>
    <sheetView showGridLines="0" zoomScaleNormal="100" workbookViewId="0">
      <selection activeCell="L25" sqref="L25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44140625" bestFit="1" customWidth="1"/>
    <col min="6" max="6" width="3.33203125" customWidth="1"/>
    <col min="7" max="8" width="6.5546875" style="10" customWidth="1"/>
    <col min="9" max="9" width="14.33203125" customWidth="1"/>
    <col min="10" max="10" width="36.6640625" bestFit="1" customWidth="1"/>
    <col min="11" max="11" width="3.33203125" customWidth="1"/>
    <col min="14" max="14" width="14.109375" customWidth="1"/>
    <col min="15" max="15" width="36.6640625" bestFit="1" customWidth="1"/>
  </cols>
  <sheetData>
    <row r="2" spans="1:19" x14ac:dyDescent="0.3">
      <c r="A2" s="84"/>
      <c r="B2" s="162">
        <v>2</v>
      </c>
      <c r="C2" s="162"/>
      <c r="D2" s="2" t="s">
        <v>88</v>
      </c>
      <c r="E2" s="2"/>
      <c r="F2" s="6"/>
      <c r="G2" s="31"/>
      <c r="H2"/>
    </row>
    <row r="3" spans="1:19" x14ac:dyDescent="0.3">
      <c r="A3" s="84"/>
      <c r="B3" s="162"/>
      <c r="C3" s="162"/>
      <c r="D3" s="8" t="s">
        <v>89</v>
      </c>
      <c r="E3" s="8"/>
      <c r="F3" s="6"/>
      <c r="G3" s="31"/>
      <c r="H3"/>
    </row>
    <row r="4" spans="1:19" x14ac:dyDescent="0.3">
      <c r="A4" s="85"/>
      <c r="B4" s="162"/>
      <c r="C4" s="162"/>
      <c r="D4" s="29" t="s">
        <v>2</v>
      </c>
      <c r="E4" s="29"/>
      <c r="G4"/>
      <c r="H4"/>
    </row>
    <row r="5" spans="1:19" ht="14.4" customHeight="1" x14ac:dyDescent="0.3">
      <c r="B5" s="62"/>
      <c r="C5" s="62"/>
    </row>
    <row r="6" spans="1:19" ht="14.4" customHeight="1" x14ac:dyDescent="0.3">
      <c r="B6" s="89"/>
      <c r="C6" s="89"/>
      <c r="E6" s="176" t="s">
        <v>3</v>
      </c>
      <c r="F6" s="176"/>
      <c r="G6" s="176"/>
      <c r="H6" s="176"/>
      <c r="I6" s="176"/>
      <c r="Q6" t="s">
        <v>100</v>
      </c>
    </row>
    <row r="7" spans="1:19" ht="14.4" customHeight="1" x14ac:dyDescent="0.3">
      <c r="B7" s="163" t="s">
        <v>4</v>
      </c>
      <c r="C7" s="163"/>
      <c r="D7" s="133" t="s">
        <v>5</v>
      </c>
      <c r="E7" s="13" t="s">
        <v>6</v>
      </c>
      <c r="F7" s="12"/>
      <c r="G7" s="168" t="s">
        <v>4</v>
      </c>
      <c r="H7" s="169"/>
      <c r="I7" s="13" t="s">
        <v>5</v>
      </c>
      <c r="J7" s="13" t="s">
        <v>6</v>
      </c>
      <c r="L7" s="168" t="s">
        <v>4</v>
      </c>
      <c r="M7" s="169"/>
      <c r="N7" s="13" t="s">
        <v>5</v>
      </c>
      <c r="O7" s="13" t="s">
        <v>6</v>
      </c>
    </row>
    <row r="8" spans="1:19" x14ac:dyDescent="0.3">
      <c r="B8" s="71">
        <v>0.41666666666666669</v>
      </c>
      <c r="C8" s="71">
        <v>0.5</v>
      </c>
      <c r="D8" s="152">
        <v>15</v>
      </c>
      <c r="E8" s="170" t="s">
        <v>83</v>
      </c>
      <c r="F8" s="171"/>
      <c r="G8" s="171"/>
      <c r="H8" s="171"/>
      <c r="I8" s="171"/>
      <c r="J8" s="171"/>
      <c r="K8" s="171"/>
      <c r="L8" s="171"/>
      <c r="M8" s="171"/>
      <c r="N8" s="171"/>
      <c r="O8" s="172"/>
      <c r="Q8" t="s">
        <v>102</v>
      </c>
    </row>
    <row r="9" spans="1:19" x14ac:dyDescent="0.3">
      <c r="B9" s="134"/>
      <c r="C9" s="11"/>
      <c r="D9" s="11"/>
      <c r="E9" s="136"/>
      <c r="F9" s="136"/>
      <c r="G9" s="136"/>
      <c r="H9" s="136"/>
      <c r="I9" s="136"/>
      <c r="J9" s="136"/>
      <c r="K9" s="26"/>
      <c r="M9" s="80"/>
      <c r="N9" s="80"/>
    </row>
    <row r="10" spans="1:19" s="25" customFormat="1" ht="15.6" customHeight="1" x14ac:dyDescent="0.3">
      <c r="B10" s="134"/>
      <c r="C10" s="135"/>
      <c r="D10" s="135"/>
      <c r="E10" s="173" t="s">
        <v>9</v>
      </c>
      <c r="F10" s="173"/>
      <c r="G10" s="173"/>
      <c r="H10" s="173"/>
      <c r="I10" s="173"/>
      <c r="J10" s="136"/>
      <c r="K10" s="26"/>
      <c r="L10"/>
      <c r="M10" s="80"/>
      <c r="N10" s="80"/>
      <c r="O10"/>
      <c r="Q10" s="53"/>
      <c r="R10"/>
      <c r="S10"/>
    </row>
    <row r="11" spans="1:19" ht="15.6" x14ac:dyDescent="0.3">
      <c r="B11" s="174" t="s">
        <v>16</v>
      </c>
      <c r="C11" s="174"/>
      <c r="D11" s="174"/>
      <c r="E11" s="174"/>
      <c r="F11" s="24"/>
      <c r="G11" s="174" t="s">
        <v>17</v>
      </c>
      <c r="H11" s="174"/>
      <c r="I11" s="174"/>
      <c r="J11" s="174"/>
      <c r="K11" s="25"/>
      <c r="L11" s="174" t="s">
        <v>54</v>
      </c>
      <c r="M11" s="174"/>
      <c r="N11" s="174"/>
      <c r="O11" s="174"/>
      <c r="Q11" s="53"/>
    </row>
    <row r="12" spans="1:19" x14ac:dyDescent="0.3">
      <c r="B12" s="79">
        <f>B8+TIME(0,$D8,0)</f>
        <v>0.42708333333333337</v>
      </c>
      <c r="C12" s="79">
        <f>C8+TIME(0,$D8,0)</f>
        <v>0.51041666666666663</v>
      </c>
      <c r="D12" s="60">
        <v>20</v>
      </c>
      <c r="E12" s="55" t="s">
        <v>18</v>
      </c>
      <c r="F12" s="136"/>
      <c r="G12" s="79">
        <f>B8+TIME(0,$D8,0)</f>
        <v>0.42708333333333337</v>
      </c>
      <c r="H12" s="79">
        <f>C8+TIME(0,$D8,0)</f>
        <v>0.51041666666666663</v>
      </c>
      <c r="I12" s="152">
        <v>20</v>
      </c>
      <c r="J12" s="55" t="s">
        <v>18</v>
      </c>
      <c r="L12" s="79">
        <f>B8+TIME(0,$D8,0)</f>
        <v>0.42708333333333337</v>
      </c>
      <c r="M12" s="79">
        <f>C8+TIME(0,$D8,0)</f>
        <v>0.51041666666666663</v>
      </c>
      <c r="N12" s="137">
        <v>30</v>
      </c>
      <c r="O12" s="57" t="s">
        <v>20</v>
      </c>
      <c r="Q12" s="53" t="s">
        <v>103</v>
      </c>
      <c r="R12" s="53" t="s">
        <v>103</v>
      </c>
      <c r="S12">
        <f>SUMIF(Q$8:Q$20,"=p",D$8:D$20)</f>
        <v>35</v>
      </c>
    </row>
    <row r="13" spans="1:19" x14ac:dyDescent="0.3">
      <c r="B13" s="79">
        <f>B12+TIME(0,$D12,0)</f>
        <v>0.44097222222222227</v>
      </c>
      <c r="C13" s="79">
        <f>C12+TIME(0,$D12,0)</f>
        <v>0.52430555555555547</v>
      </c>
      <c r="D13" s="1">
        <v>5</v>
      </c>
      <c r="E13" s="30" t="s">
        <v>21</v>
      </c>
      <c r="F13" s="136"/>
      <c r="G13" s="79">
        <f>G12+TIME(0,$I12,0)</f>
        <v>0.44097222222222227</v>
      </c>
      <c r="H13" s="79">
        <f>H12+TIME(0,$I12,0)</f>
        <v>0.52430555555555547</v>
      </c>
      <c r="I13" s="137">
        <v>15</v>
      </c>
      <c r="J13" s="30" t="s">
        <v>91</v>
      </c>
      <c r="L13" s="79">
        <f>L12+TIME(0,$N12,0)</f>
        <v>0.44791666666666669</v>
      </c>
      <c r="M13" s="79">
        <f>M12+TIME(0,$N12,0)</f>
        <v>0.53125</v>
      </c>
      <c r="N13" s="137">
        <v>15</v>
      </c>
      <c r="O13" s="30" t="s">
        <v>18</v>
      </c>
      <c r="Q13" s="53" t="s">
        <v>103</v>
      </c>
      <c r="R13" t="s">
        <v>101</v>
      </c>
      <c r="S13">
        <f>SUMIF(Q$8:Q$20,"=T",D$8:D$20)</f>
        <v>35</v>
      </c>
    </row>
    <row r="14" spans="1:19" x14ac:dyDescent="0.3">
      <c r="B14" s="79">
        <f t="shared" ref="B14:B20" si="0">B13+TIME(0,$D13,0)</f>
        <v>0.44444444444444448</v>
      </c>
      <c r="C14" s="79">
        <f t="shared" ref="C14:C20" si="1">C13+TIME(0,$D13,0)</f>
        <v>0.52777777777777768</v>
      </c>
      <c r="D14" s="1">
        <v>10</v>
      </c>
      <c r="E14" s="56" t="s">
        <v>22</v>
      </c>
      <c r="F14" s="136"/>
      <c r="G14" s="79">
        <f t="shared" ref="G14:G16" si="2">G13+TIME(0,$I13,0)</f>
        <v>0.45138888888888895</v>
      </c>
      <c r="H14" s="79">
        <f t="shared" ref="H14:H16" si="3">H13+TIME(0,$I13,0)</f>
        <v>0.5347222222222221</v>
      </c>
      <c r="I14" s="137">
        <v>20</v>
      </c>
      <c r="J14" s="30" t="s">
        <v>92</v>
      </c>
      <c r="L14" s="79">
        <f t="shared" ref="L14:L16" si="4">L13+TIME(0,$N13,0)</f>
        <v>0.45833333333333337</v>
      </c>
      <c r="M14" s="79">
        <f t="shared" ref="M14:M16" si="5">M13+TIME(0,$N13,0)</f>
        <v>0.54166666666666663</v>
      </c>
      <c r="N14" s="137">
        <v>5</v>
      </c>
      <c r="O14" s="30" t="s">
        <v>21</v>
      </c>
      <c r="Q14" s="53" t="s">
        <v>103</v>
      </c>
      <c r="R14" t="s">
        <v>102</v>
      </c>
      <c r="S14">
        <f>SUMIF(Q$8:Q$20,"=A",D$8:D$20)</f>
        <v>40</v>
      </c>
    </row>
    <row r="15" spans="1:19" x14ac:dyDescent="0.3">
      <c r="B15" s="79">
        <f t="shared" si="0"/>
        <v>0.4513888888888889</v>
      </c>
      <c r="C15" s="79">
        <f t="shared" si="1"/>
        <v>0.5347222222222221</v>
      </c>
      <c r="D15" s="150">
        <v>15</v>
      </c>
      <c r="E15" s="30" t="s">
        <v>91</v>
      </c>
      <c r="F15" s="136"/>
      <c r="G15" s="79">
        <f t="shared" si="2"/>
        <v>0.46527777777777785</v>
      </c>
      <c r="H15" s="79">
        <f t="shared" si="3"/>
        <v>0.54861111111111094</v>
      </c>
      <c r="I15" s="137">
        <v>5</v>
      </c>
      <c r="J15" s="30" t="s">
        <v>21</v>
      </c>
      <c r="L15" s="79">
        <f t="shared" si="4"/>
        <v>0.46180555555555558</v>
      </c>
      <c r="M15" s="79">
        <f t="shared" si="5"/>
        <v>0.54513888888888884</v>
      </c>
      <c r="N15" s="137">
        <v>5</v>
      </c>
      <c r="O15" s="56" t="s">
        <v>22</v>
      </c>
      <c r="Q15" s="53" t="s">
        <v>101</v>
      </c>
      <c r="R15" s="53"/>
    </row>
    <row r="16" spans="1:19" x14ac:dyDescent="0.3">
      <c r="B16" s="79">
        <f t="shared" si="0"/>
        <v>0.46180555555555558</v>
      </c>
      <c r="C16" s="79">
        <f t="shared" si="1"/>
        <v>0.54513888888888873</v>
      </c>
      <c r="D16" s="1">
        <v>20</v>
      </c>
      <c r="E16" s="30" t="s">
        <v>92</v>
      </c>
      <c r="F16" s="136"/>
      <c r="G16" s="79">
        <f t="shared" si="2"/>
        <v>0.46875000000000006</v>
      </c>
      <c r="H16" s="79">
        <f t="shared" si="3"/>
        <v>0.55208333333333315</v>
      </c>
      <c r="I16" s="137">
        <v>10</v>
      </c>
      <c r="J16" s="56" t="s">
        <v>22</v>
      </c>
      <c r="L16" s="79">
        <f t="shared" si="4"/>
        <v>0.46527777777777779</v>
      </c>
      <c r="M16" s="79">
        <f t="shared" si="5"/>
        <v>0.54861111111111105</v>
      </c>
      <c r="N16" s="152">
        <v>15</v>
      </c>
      <c r="O16" s="30" t="s">
        <v>91</v>
      </c>
      <c r="Q16" s="53" t="s">
        <v>101</v>
      </c>
    </row>
    <row r="17" spans="1:17" x14ac:dyDescent="0.3">
      <c r="B17" s="77"/>
      <c r="C17" s="77"/>
      <c r="D17" s="11"/>
      <c r="E17" s="136"/>
      <c r="F17" s="136"/>
      <c r="G17" s="136"/>
      <c r="H17" s="7"/>
      <c r="I17" s="7"/>
      <c r="J17" s="7"/>
      <c r="K17" s="26"/>
    </row>
    <row r="18" spans="1:17" ht="14.4" customHeight="1" x14ac:dyDescent="0.3">
      <c r="B18" s="78"/>
      <c r="C18" s="78"/>
      <c r="D18" s="135"/>
      <c r="E18" s="175" t="s">
        <v>11</v>
      </c>
      <c r="F18" s="175"/>
      <c r="G18" s="175"/>
      <c r="H18" s="175"/>
      <c r="I18" s="175"/>
      <c r="J18" s="136"/>
      <c r="K18" s="26"/>
    </row>
    <row r="19" spans="1:17" ht="14.4" customHeight="1" x14ac:dyDescent="0.3">
      <c r="B19" s="79">
        <f>B16+TIME(0,$D16,0)</f>
        <v>0.47569444444444448</v>
      </c>
      <c r="C19" s="79">
        <f>C16+TIME(0,$D16,0)</f>
        <v>0.55902777777777757</v>
      </c>
      <c r="D19" s="88">
        <v>20</v>
      </c>
      <c r="E19" s="177" t="s">
        <v>59</v>
      </c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Q19" t="s">
        <v>102</v>
      </c>
    </row>
    <row r="20" spans="1:17" x14ac:dyDescent="0.3">
      <c r="B20" s="79">
        <f t="shared" si="0"/>
        <v>0.48958333333333337</v>
      </c>
      <c r="C20" s="79">
        <f t="shared" si="1"/>
        <v>0.57291666666666641</v>
      </c>
      <c r="D20" s="87">
        <v>5</v>
      </c>
      <c r="E20" s="170" t="s">
        <v>97</v>
      </c>
      <c r="F20" s="171"/>
      <c r="G20" s="171"/>
      <c r="H20" s="171"/>
      <c r="I20" s="171"/>
      <c r="J20" s="171"/>
      <c r="K20" s="171"/>
      <c r="L20" s="171"/>
      <c r="M20" s="171"/>
      <c r="N20" s="171"/>
      <c r="O20" s="172"/>
      <c r="Q20" t="s">
        <v>102</v>
      </c>
    </row>
    <row r="21" spans="1:17" hidden="1" x14ac:dyDescent="0.3">
      <c r="A21" s="134"/>
      <c r="B21" s="81"/>
      <c r="C21" s="81" t="s">
        <v>14</v>
      </c>
      <c r="D21" s="134">
        <f>SUM($D8,D12:D16,$D19:$D20)</f>
        <v>110</v>
      </c>
      <c r="G21" s="134"/>
      <c r="H21" s="134"/>
      <c r="I21" s="139">
        <f>SUM($D8,I12:I16,$D19:$D20)</f>
        <v>110</v>
      </c>
      <c r="N21" s="139">
        <f>SUM($D8,N12:N16,$D19:$D20)</f>
        <v>110</v>
      </c>
    </row>
    <row r="22" spans="1:17" x14ac:dyDescent="0.3">
      <c r="A22" s="139"/>
      <c r="B22" s="81"/>
      <c r="C22" s="81"/>
      <c r="D22" s="139"/>
      <c r="G22" s="139"/>
      <c r="H22" s="139"/>
      <c r="I22" s="139"/>
      <c r="N22" s="139"/>
    </row>
    <row r="23" spans="1:17" x14ac:dyDescent="0.3">
      <c r="B23" s="62"/>
      <c r="C23" s="62"/>
      <c r="D23" s="164" t="s">
        <v>90</v>
      </c>
      <c r="E23" s="164"/>
      <c r="F23" s="164"/>
      <c r="G23" s="164"/>
      <c r="H23" s="164"/>
      <c r="I23" s="164"/>
      <c r="J23" s="164"/>
    </row>
    <row r="25" spans="1:17" x14ac:dyDescent="0.3">
      <c r="B25" s="62"/>
      <c r="C25" s="62"/>
      <c r="E25" t="s">
        <v>25</v>
      </c>
      <c r="G25" s="62"/>
      <c r="H25" s="62"/>
    </row>
    <row r="26" spans="1:17" x14ac:dyDescent="0.3">
      <c r="B26" s="62"/>
      <c r="C26" s="62"/>
      <c r="E26" t="s">
        <v>26</v>
      </c>
      <c r="G26" s="62"/>
      <c r="H26" s="62"/>
    </row>
    <row r="29" spans="1:17" x14ac:dyDescent="0.3">
      <c r="A29" t="s">
        <v>74</v>
      </c>
    </row>
    <row r="30" spans="1:17" x14ac:dyDescent="0.3">
      <c r="A30" s="117"/>
      <c r="B30" s="117"/>
      <c r="C30"/>
      <c r="F30" s="117"/>
      <c r="G30" s="117"/>
      <c r="H30"/>
    </row>
    <row r="32" spans="1:17" x14ac:dyDescent="0.3">
      <c r="B32" s="162">
        <v>2</v>
      </c>
      <c r="C32" s="162"/>
      <c r="D32" s="2" t="s">
        <v>0</v>
      </c>
      <c r="E32" s="2"/>
      <c r="F32" s="6"/>
      <c r="G32" s="31"/>
      <c r="H32"/>
    </row>
    <row r="33" spans="2:15" x14ac:dyDescent="0.3">
      <c r="B33" s="162"/>
      <c r="C33" s="162"/>
      <c r="D33" s="8" t="s">
        <v>1</v>
      </c>
      <c r="E33" s="8"/>
      <c r="F33" s="6"/>
      <c r="G33" s="31"/>
      <c r="H33"/>
    </row>
    <row r="34" spans="2:15" x14ac:dyDescent="0.3">
      <c r="B34" s="162"/>
      <c r="C34" s="162"/>
      <c r="D34" s="29" t="s">
        <v>2</v>
      </c>
      <c r="E34" s="29"/>
      <c r="G34"/>
      <c r="H34"/>
    </row>
    <row r="35" spans="2:15" x14ac:dyDescent="0.3">
      <c r="B35" s="134"/>
      <c r="C35" s="134"/>
      <c r="G35" s="134"/>
      <c r="H35" s="134"/>
    </row>
    <row r="36" spans="2:15" x14ac:dyDescent="0.3">
      <c r="B36" s="134"/>
      <c r="C36" s="134"/>
      <c r="E36" s="176" t="s">
        <v>3</v>
      </c>
      <c r="F36" s="176"/>
      <c r="G36" s="176"/>
      <c r="H36" s="176"/>
      <c r="I36" s="176"/>
    </row>
    <row r="37" spans="2:15" x14ac:dyDescent="0.3">
      <c r="B37" s="163" t="s">
        <v>4</v>
      </c>
      <c r="C37" s="163"/>
      <c r="D37" s="133" t="s">
        <v>5</v>
      </c>
      <c r="E37" s="13" t="s">
        <v>6</v>
      </c>
      <c r="F37" s="12"/>
      <c r="G37" s="168" t="s">
        <v>4</v>
      </c>
      <c r="H37" s="169"/>
      <c r="I37" s="13" t="s">
        <v>5</v>
      </c>
      <c r="J37" s="13" t="s">
        <v>6</v>
      </c>
      <c r="L37" s="168" t="s">
        <v>4</v>
      </c>
      <c r="M37" s="169"/>
      <c r="N37" s="13" t="s">
        <v>5</v>
      </c>
      <c r="O37" s="13" t="s">
        <v>6</v>
      </c>
    </row>
    <row r="38" spans="2:15" x14ac:dyDescent="0.3">
      <c r="B38" s="9">
        <v>0.4236111111111111</v>
      </c>
      <c r="C38" s="9">
        <v>0.51388888888888895</v>
      </c>
      <c r="D38" s="137">
        <v>30</v>
      </c>
      <c r="E38" s="170" t="s">
        <v>15</v>
      </c>
      <c r="F38" s="171"/>
      <c r="G38" s="171"/>
      <c r="H38" s="171"/>
      <c r="I38" s="171"/>
      <c r="J38" s="171"/>
      <c r="K38" s="171"/>
      <c r="L38" s="171"/>
      <c r="M38" s="171"/>
      <c r="N38" s="171"/>
      <c r="O38" s="172"/>
    </row>
    <row r="39" spans="2:15" x14ac:dyDescent="0.3">
      <c r="B39" s="134"/>
      <c r="C39" s="11"/>
      <c r="D39" s="11"/>
      <c r="E39" s="136"/>
      <c r="F39" s="136"/>
      <c r="G39" s="136"/>
      <c r="H39" s="136"/>
      <c r="I39" s="136"/>
      <c r="J39" s="136"/>
      <c r="K39" s="26"/>
      <c r="M39" s="80"/>
      <c r="N39" s="80"/>
    </row>
    <row r="40" spans="2:15" x14ac:dyDescent="0.3">
      <c r="B40" s="134"/>
      <c r="C40" s="135"/>
      <c r="D40" s="135"/>
      <c r="E40" s="173" t="s">
        <v>9</v>
      </c>
      <c r="F40" s="173"/>
      <c r="G40" s="173"/>
      <c r="H40" s="173"/>
      <c r="I40" s="173"/>
      <c r="J40" s="136"/>
      <c r="K40" s="26"/>
      <c r="M40" s="80"/>
      <c r="N40" s="80"/>
    </row>
    <row r="41" spans="2:15" ht="15.6" x14ac:dyDescent="0.3">
      <c r="B41" s="174" t="s">
        <v>16</v>
      </c>
      <c r="C41" s="174"/>
      <c r="D41" s="174"/>
      <c r="E41" s="174"/>
      <c r="F41" s="24"/>
      <c r="G41" s="174" t="s">
        <v>17</v>
      </c>
      <c r="H41" s="174"/>
      <c r="I41" s="174"/>
      <c r="J41" s="174"/>
      <c r="K41" s="25"/>
      <c r="L41" s="174" t="s">
        <v>54</v>
      </c>
      <c r="M41" s="174"/>
      <c r="N41" s="174"/>
      <c r="O41" s="174"/>
    </row>
    <row r="42" spans="2:15" x14ac:dyDescent="0.3">
      <c r="B42" s="79">
        <v>0.44444444444444442</v>
      </c>
      <c r="C42" s="79">
        <v>0.53472222222222221</v>
      </c>
      <c r="D42" s="60">
        <v>20</v>
      </c>
      <c r="E42" s="55" t="s">
        <v>18</v>
      </c>
      <c r="F42" s="136"/>
      <c r="G42" s="79">
        <v>0.44444444444444442</v>
      </c>
      <c r="H42" s="79">
        <v>0.53472222222222221</v>
      </c>
      <c r="I42" s="137">
        <v>20</v>
      </c>
      <c r="J42" s="55" t="s">
        <v>18</v>
      </c>
      <c r="L42" s="79">
        <v>0.44444444444444442</v>
      </c>
      <c r="M42" s="79">
        <v>0.53472222222222221</v>
      </c>
      <c r="N42" s="137">
        <v>30</v>
      </c>
      <c r="O42" s="57" t="s">
        <v>20</v>
      </c>
    </row>
    <row r="43" spans="2:15" x14ac:dyDescent="0.3">
      <c r="B43" s="79">
        <v>0.45833333333333331</v>
      </c>
      <c r="C43" s="79">
        <v>4.8611111111111112E-2</v>
      </c>
      <c r="D43" s="1">
        <v>5</v>
      </c>
      <c r="E43" s="30" t="s">
        <v>21</v>
      </c>
      <c r="F43" s="136"/>
      <c r="G43" s="9">
        <v>0.45833333333333331</v>
      </c>
      <c r="H43" s="9">
        <v>4.8611111111111112E-2</v>
      </c>
      <c r="I43" s="137">
        <v>20</v>
      </c>
      <c r="J43" s="30" t="s">
        <v>19</v>
      </c>
      <c r="L43" s="9">
        <v>0.46527777777777773</v>
      </c>
      <c r="M43" s="9">
        <v>5.5555555555555552E-2</v>
      </c>
      <c r="N43" s="137">
        <v>15</v>
      </c>
      <c r="O43" s="30" t="s">
        <v>18</v>
      </c>
    </row>
    <row r="44" spans="2:15" x14ac:dyDescent="0.3">
      <c r="B44" s="79">
        <v>0.46180555555555558</v>
      </c>
      <c r="C44" s="79">
        <v>5.2083333333333336E-2</v>
      </c>
      <c r="D44" s="1">
        <v>10</v>
      </c>
      <c r="E44" s="56" t="s">
        <v>22</v>
      </c>
      <c r="F44" s="136"/>
      <c r="G44" s="9">
        <v>0.47222222222222227</v>
      </c>
      <c r="H44" s="9">
        <v>6.25E-2</v>
      </c>
      <c r="I44" s="137">
        <v>5</v>
      </c>
      <c r="J44" s="30" t="s">
        <v>21</v>
      </c>
      <c r="L44" s="9">
        <v>0.47569444444444442</v>
      </c>
      <c r="M44" s="9">
        <v>6.5972222222222224E-2</v>
      </c>
      <c r="N44" s="137">
        <v>5</v>
      </c>
      <c r="O44" s="30" t="s">
        <v>21</v>
      </c>
    </row>
    <row r="45" spans="2:15" x14ac:dyDescent="0.3">
      <c r="B45" s="79">
        <v>0.46875</v>
      </c>
      <c r="C45" s="79">
        <v>5.9027777777777783E-2</v>
      </c>
      <c r="D45" s="1">
        <v>20</v>
      </c>
      <c r="E45" s="30" t="s">
        <v>19</v>
      </c>
      <c r="F45" s="136"/>
      <c r="G45" s="9">
        <v>0.47569444444444442</v>
      </c>
      <c r="H45" s="9">
        <v>6.5972222222222224E-2</v>
      </c>
      <c r="I45" s="137">
        <v>10</v>
      </c>
      <c r="J45" s="56" t="s">
        <v>22</v>
      </c>
      <c r="L45" s="9">
        <v>0.47916666666666669</v>
      </c>
      <c r="M45" s="9">
        <v>6.9444444444444434E-2</v>
      </c>
      <c r="N45" s="137">
        <v>5</v>
      </c>
      <c r="O45" s="56" t="s">
        <v>22</v>
      </c>
    </row>
    <row r="46" spans="2:15" x14ac:dyDescent="0.3">
      <c r="B46" s="76"/>
      <c r="C46" s="76"/>
      <c r="D46" s="11"/>
      <c r="E46" s="136"/>
      <c r="F46" s="136"/>
      <c r="G46" s="136"/>
      <c r="H46" s="7"/>
      <c r="I46" s="7"/>
      <c r="J46" s="7"/>
      <c r="K46" s="26"/>
    </row>
    <row r="47" spans="2:15" x14ac:dyDescent="0.3">
      <c r="B47" s="76"/>
      <c r="C47" s="76"/>
      <c r="D47" s="135"/>
      <c r="E47" s="175" t="s">
        <v>11</v>
      </c>
      <c r="F47" s="175"/>
      <c r="G47" s="175"/>
      <c r="H47" s="175"/>
      <c r="I47" s="175"/>
      <c r="J47" s="136"/>
      <c r="K47" s="26"/>
    </row>
    <row r="48" spans="2:15" x14ac:dyDescent="0.3">
      <c r="B48" s="86">
        <v>0.4826388888888889</v>
      </c>
      <c r="C48" s="86">
        <v>7.2916666666666671E-2</v>
      </c>
      <c r="D48" s="88">
        <v>15</v>
      </c>
      <c r="E48" s="177" t="s">
        <v>59</v>
      </c>
      <c r="F48" s="177"/>
      <c r="G48" s="177"/>
      <c r="H48" s="177"/>
      <c r="I48" s="177"/>
      <c r="J48" s="177"/>
      <c r="K48" s="177"/>
      <c r="L48" s="177"/>
      <c r="M48" s="177"/>
      <c r="N48" s="177"/>
      <c r="O48" s="177"/>
    </row>
    <row r="49" spans="2:15" x14ac:dyDescent="0.3">
      <c r="B49" s="79">
        <v>0.49305555555555558</v>
      </c>
      <c r="C49" s="79">
        <v>8.3333333333333329E-2</v>
      </c>
      <c r="D49" s="87">
        <v>10</v>
      </c>
      <c r="E49" s="165" t="s">
        <v>23</v>
      </c>
      <c r="F49" s="166"/>
      <c r="G49" s="166"/>
      <c r="H49" s="166"/>
      <c r="I49" s="166"/>
      <c r="J49" s="166"/>
      <c r="K49" s="166"/>
      <c r="L49" s="166"/>
      <c r="M49" s="166"/>
      <c r="N49" s="166"/>
      <c r="O49" s="167"/>
    </row>
    <row r="50" spans="2:15" x14ac:dyDescent="0.3">
      <c r="B50" s="134"/>
      <c r="C50" s="81" t="s">
        <v>14</v>
      </c>
      <c r="D50" s="134">
        <f>SUM(D37:D49)</f>
        <v>110</v>
      </c>
      <c r="G50" s="134"/>
      <c r="H50" s="134"/>
      <c r="I50" s="134">
        <f>SUM(I37:I49)+D38+D48+D49</f>
        <v>110</v>
      </c>
      <c r="N50" s="134">
        <f>SUM(N37:N49)+D38+D48+D49</f>
        <v>110</v>
      </c>
    </row>
  </sheetData>
  <mergeCells count="27">
    <mergeCell ref="E48:O48"/>
    <mergeCell ref="D23:J23"/>
    <mergeCell ref="B2:C4"/>
    <mergeCell ref="E6:I6"/>
    <mergeCell ref="E19:O19"/>
    <mergeCell ref="L37:M37"/>
    <mergeCell ref="E38:O38"/>
    <mergeCell ref="E40:I40"/>
    <mergeCell ref="B41:E41"/>
    <mergeCell ref="G41:J41"/>
    <mergeCell ref="L41:O41"/>
    <mergeCell ref="E49:O49"/>
    <mergeCell ref="B7:C7"/>
    <mergeCell ref="G7:H7"/>
    <mergeCell ref="L7:M7"/>
    <mergeCell ref="E8:O8"/>
    <mergeCell ref="E10:I10"/>
    <mergeCell ref="B11:E11"/>
    <mergeCell ref="G11:J11"/>
    <mergeCell ref="L11:O11"/>
    <mergeCell ref="E18:I18"/>
    <mergeCell ref="E20:O20"/>
    <mergeCell ref="B32:C34"/>
    <mergeCell ref="E36:I36"/>
    <mergeCell ref="B37:C37"/>
    <mergeCell ref="G37:H37"/>
    <mergeCell ref="E47:I4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51"/>
  <sheetViews>
    <sheetView showGridLines="0" zoomScale="90" zoomScaleNormal="90" workbookViewId="0">
      <selection activeCell="X27" sqref="X27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" style="16" customWidth="1"/>
    <col min="16" max="16" width="3.21875" style="16" customWidth="1"/>
    <col min="17" max="18" width="6.6640625" style="16" customWidth="1"/>
    <col min="19" max="19" width="14.33203125" style="16" customWidth="1"/>
    <col min="20" max="20" width="22" style="16" customWidth="1"/>
    <col min="21" max="21" width="3.33203125" style="16" customWidth="1"/>
    <col min="22" max="23" width="6.6640625" style="16" customWidth="1"/>
    <col min="24" max="24" width="14.33203125" style="16" customWidth="1"/>
    <col min="25" max="25" width="22" style="16" customWidth="1"/>
    <col min="26" max="16384" width="8.88671875" style="16"/>
  </cols>
  <sheetData>
    <row r="2" spans="2:29" x14ac:dyDescent="0.3">
      <c r="B2" s="162">
        <v>3</v>
      </c>
      <c r="C2" s="162"/>
      <c r="D2" s="2" t="s">
        <v>88</v>
      </c>
      <c r="E2" s="2"/>
      <c r="F2" s="2"/>
      <c r="G2" s="2"/>
      <c r="H2" s="2"/>
      <c r="I2" s="17"/>
    </row>
    <row r="3" spans="2:29" x14ac:dyDescent="0.3">
      <c r="B3" s="162"/>
      <c r="C3" s="162"/>
      <c r="D3" s="8" t="s">
        <v>89</v>
      </c>
      <c r="E3" s="8"/>
      <c r="F3" s="8"/>
      <c r="G3" s="8"/>
      <c r="H3" s="8"/>
      <c r="I3" s="17"/>
    </row>
    <row r="4" spans="2:29" x14ac:dyDescent="0.3">
      <c r="B4" s="162"/>
      <c r="C4" s="162"/>
      <c r="D4" s="29" t="s">
        <v>2</v>
      </c>
      <c r="E4" s="29"/>
      <c r="F4" s="29"/>
      <c r="G4" s="29"/>
      <c r="H4" s="29"/>
    </row>
    <row r="6" spans="2:29" x14ac:dyDescent="0.3">
      <c r="E6" s="89" t="s">
        <v>3</v>
      </c>
      <c r="AA6" t="s">
        <v>100</v>
      </c>
      <c r="AB6"/>
      <c r="AC6"/>
    </row>
    <row r="7" spans="2:29" ht="14.4" customHeight="1" x14ac:dyDescent="0.3">
      <c r="B7" s="182" t="s">
        <v>4</v>
      </c>
      <c r="C7" s="182"/>
      <c r="D7" s="61" t="s">
        <v>5</v>
      </c>
      <c r="E7" s="66" t="s">
        <v>6</v>
      </c>
      <c r="F7" s="19"/>
      <c r="G7" s="183" t="s">
        <v>4</v>
      </c>
      <c r="H7" s="184"/>
      <c r="I7" s="13" t="s">
        <v>5</v>
      </c>
      <c r="J7" s="66" t="s">
        <v>6</v>
      </c>
      <c r="L7" s="185" t="s">
        <v>4</v>
      </c>
      <c r="M7" s="185"/>
      <c r="N7" s="13" t="s">
        <v>5</v>
      </c>
      <c r="O7" s="66" t="s">
        <v>6</v>
      </c>
      <c r="P7" s="19"/>
      <c r="Q7" s="183" t="s">
        <v>4</v>
      </c>
      <c r="R7" s="184"/>
      <c r="S7" s="13" t="s">
        <v>5</v>
      </c>
      <c r="T7" s="66" t="s">
        <v>6</v>
      </c>
      <c r="V7" s="183" t="s">
        <v>4</v>
      </c>
      <c r="W7" s="184"/>
      <c r="X7" s="13" t="s">
        <v>5</v>
      </c>
      <c r="Y7" s="98" t="s">
        <v>6</v>
      </c>
      <c r="AA7"/>
      <c r="AB7"/>
      <c r="AC7"/>
    </row>
    <row r="8" spans="2:29" x14ac:dyDescent="0.3">
      <c r="B8" s="71">
        <v>0.41666666666666669</v>
      </c>
      <c r="C8" s="71">
        <v>0.5</v>
      </c>
      <c r="D8" s="67">
        <v>5</v>
      </c>
      <c r="E8" s="186" t="s">
        <v>27</v>
      </c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AA8" t="s">
        <v>102</v>
      </c>
      <c r="AB8"/>
      <c r="AC8"/>
    </row>
    <row r="9" spans="2:29" ht="23.4" customHeight="1" x14ac:dyDescent="0.3">
      <c r="B9" s="69">
        <f>B8+TIME(0,D8,0)</f>
        <v>0.4201388888888889</v>
      </c>
      <c r="C9" s="141">
        <f>C8+TIME(0,D8,0)</f>
        <v>0.50347222222222221</v>
      </c>
      <c r="D9" s="154">
        <v>10</v>
      </c>
      <c r="E9" s="187" t="s">
        <v>81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AA9" t="s">
        <v>101</v>
      </c>
      <c r="AB9"/>
      <c r="AC9"/>
    </row>
    <row r="10" spans="2:29" ht="23.4" customHeight="1" x14ac:dyDescent="0.3">
      <c r="B10" s="91"/>
      <c r="C10" s="91"/>
      <c r="D10" s="33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AA10" s="53"/>
      <c r="AB10"/>
      <c r="AC10"/>
    </row>
    <row r="11" spans="2:29" s="95" customFormat="1" ht="14.4" customHeight="1" x14ac:dyDescent="0.3">
      <c r="B11" s="96"/>
      <c r="D11" s="96" t="s">
        <v>48</v>
      </c>
      <c r="E11" s="96"/>
      <c r="F11" s="96"/>
      <c r="G11" s="97"/>
      <c r="H11" s="97"/>
      <c r="I11" s="95" t="s">
        <v>9</v>
      </c>
      <c r="N11" s="95" t="s">
        <v>9</v>
      </c>
      <c r="O11" s="97"/>
      <c r="P11" s="97"/>
      <c r="Q11" s="97"/>
      <c r="R11" s="97"/>
      <c r="S11" s="95" t="s">
        <v>9</v>
      </c>
      <c r="T11" s="97"/>
      <c r="X11" s="95" t="s">
        <v>9</v>
      </c>
      <c r="AA11" s="53"/>
      <c r="AB11"/>
      <c r="AC11"/>
    </row>
    <row r="12" spans="2:29" s="23" customFormat="1" ht="15.75" customHeight="1" x14ac:dyDescent="0.3">
      <c r="B12" s="179" t="s">
        <v>29</v>
      </c>
      <c r="C12" s="180"/>
      <c r="D12" s="180"/>
      <c r="E12" s="181"/>
      <c r="F12" s="35"/>
      <c r="G12" s="179" t="s">
        <v>53</v>
      </c>
      <c r="H12" s="180"/>
      <c r="I12" s="180"/>
      <c r="J12" s="181"/>
      <c r="K12" s="36"/>
      <c r="L12" s="179" t="s">
        <v>30</v>
      </c>
      <c r="M12" s="180"/>
      <c r="N12" s="180"/>
      <c r="O12" s="181"/>
      <c r="P12" s="35"/>
      <c r="Q12" s="179" t="s">
        <v>51</v>
      </c>
      <c r="R12" s="180"/>
      <c r="S12" s="180"/>
      <c r="T12" s="181"/>
      <c r="V12" s="179" t="s">
        <v>93</v>
      </c>
      <c r="W12" s="180"/>
      <c r="X12" s="180"/>
      <c r="Y12" s="181"/>
      <c r="AA12" s="53"/>
      <c r="AB12" s="53" t="s">
        <v>103</v>
      </c>
      <c r="AC12">
        <f>SUMIF(AA$8:AA$20,"=p",D$8:D$20)</f>
        <v>45</v>
      </c>
    </row>
    <row r="13" spans="2:29" ht="28.8" x14ac:dyDescent="0.3">
      <c r="B13" s="69">
        <f>B9+TIME(0,$D9,0)</f>
        <v>0.42708333333333331</v>
      </c>
      <c r="C13" s="141">
        <f>C9+TIME(0,$D9,0)</f>
        <v>0.51041666666666663</v>
      </c>
      <c r="D13" s="67">
        <v>45</v>
      </c>
      <c r="E13" s="68" t="s">
        <v>31</v>
      </c>
      <c r="F13" s="34"/>
      <c r="G13" s="141">
        <f>$B9+TIME(0,$D9,0)</f>
        <v>0.42708333333333331</v>
      </c>
      <c r="H13" s="141">
        <f>$C9+TIME(0,$D9,0)</f>
        <v>0.51041666666666663</v>
      </c>
      <c r="I13" s="67">
        <v>30</v>
      </c>
      <c r="J13" s="37" t="s">
        <v>91</v>
      </c>
      <c r="K13" s="38"/>
      <c r="L13" s="141">
        <f>$B9+TIME(0,$D9,0)</f>
        <v>0.42708333333333331</v>
      </c>
      <c r="M13" s="141">
        <f>$C9+TIME(0,$D9,0)</f>
        <v>0.51041666666666663</v>
      </c>
      <c r="N13" s="67">
        <v>30</v>
      </c>
      <c r="O13" s="37" t="s">
        <v>33</v>
      </c>
      <c r="P13" s="34"/>
      <c r="Q13" s="141">
        <f>$B9+TIME(0,$D9,0)</f>
        <v>0.42708333333333331</v>
      </c>
      <c r="R13" s="141">
        <f>$C9+TIME(0,$D9,0)</f>
        <v>0.51041666666666663</v>
      </c>
      <c r="S13" s="154">
        <v>45</v>
      </c>
      <c r="T13" s="37" t="s">
        <v>34</v>
      </c>
      <c r="V13" s="141">
        <f>$B9+TIME(0,$D9,0)</f>
        <v>0.42708333333333331</v>
      </c>
      <c r="W13" s="141">
        <f>$C9+TIME(0,$D9,0)</f>
        <v>0.51041666666666663</v>
      </c>
      <c r="X13" s="67">
        <v>30</v>
      </c>
      <c r="Y13" s="37" t="s">
        <v>91</v>
      </c>
      <c r="AA13" s="53" t="s">
        <v>101</v>
      </c>
      <c r="AB13" t="s">
        <v>101</v>
      </c>
      <c r="AC13">
        <f>SUMIF(AA$8:AA$20,"=T",D$8:D$20)</f>
        <v>55</v>
      </c>
    </row>
    <row r="14" spans="2:29" ht="28.8" x14ac:dyDescent="0.3">
      <c r="B14" s="69">
        <f>B13+TIME(0,D13,0)</f>
        <v>0.45833333333333331</v>
      </c>
      <c r="C14" s="141">
        <f>C13+TIME(0,D13,0)</f>
        <v>0.54166666666666663</v>
      </c>
      <c r="D14" s="154">
        <v>45</v>
      </c>
      <c r="E14" s="37" t="s">
        <v>34</v>
      </c>
      <c r="F14" s="34"/>
      <c r="G14" s="69">
        <f>G13+TIME(0,$I13,0)</f>
        <v>0.44791666666666663</v>
      </c>
      <c r="H14" s="141">
        <f>H13+TIME(0,$I13,0)</f>
        <v>0.53125</v>
      </c>
      <c r="I14" s="154">
        <v>45</v>
      </c>
      <c r="J14" s="37" t="s">
        <v>34</v>
      </c>
      <c r="K14" s="38"/>
      <c r="L14" s="141">
        <f>L13+TIME(0,$N13,0)</f>
        <v>0.44791666666666663</v>
      </c>
      <c r="M14" s="141">
        <f>M13+TIME(0,$N13,0)</f>
        <v>0.53125</v>
      </c>
      <c r="N14" s="154">
        <v>15</v>
      </c>
      <c r="O14" s="37" t="s">
        <v>35</v>
      </c>
      <c r="P14" s="34"/>
      <c r="Q14" s="141">
        <f>Q13+TIME(0,$S13,0)</f>
        <v>0.45833333333333331</v>
      </c>
      <c r="R14" s="141">
        <f>R13+TIME(0,$S13,0)</f>
        <v>0.54166666666666663</v>
      </c>
      <c r="S14" s="154">
        <v>15</v>
      </c>
      <c r="T14" s="37" t="s">
        <v>62</v>
      </c>
      <c r="V14" s="141">
        <f>V13+TIME(0,$X13,0)</f>
        <v>0.44791666666666663</v>
      </c>
      <c r="W14" s="141">
        <f>W13+TIME(0,$X13,0)</f>
        <v>0.53125</v>
      </c>
      <c r="X14" s="154">
        <v>45</v>
      </c>
      <c r="Y14" s="37" t="s">
        <v>33</v>
      </c>
      <c r="AA14" s="53" t="s">
        <v>103</v>
      </c>
      <c r="AB14" t="s">
        <v>102</v>
      </c>
      <c r="AC14">
        <f>SUMIF(AA$8:AA$18,"=A",D$8:D$19)</f>
        <v>10</v>
      </c>
    </row>
    <row r="15" spans="2:29" ht="28.8" x14ac:dyDescent="0.3">
      <c r="B15" s="39"/>
      <c r="C15" s="39"/>
      <c r="D15" s="40"/>
      <c r="E15" s="41"/>
      <c r="F15" s="34"/>
      <c r="G15" s="141">
        <f>G14+TIME(0,$I14,0)</f>
        <v>0.47916666666666663</v>
      </c>
      <c r="H15" s="141">
        <f>H14+TIME(0,$I14,0)</f>
        <v>0.5625</v>
      </c>
      <c r="I15" s="154">
        <v>15</v>
      </c>
      <c r="J15" s="37" t="s">
        <v>62</v>
      </c>
      <c r="K15" s="38"/>
      <c r="L15" s="141">
        <f>L14+TIME(0,$N14,0)</f>
        <v>0.45833333333333331</v>
      </c>
      <c r="M15" s="141">
        <f>M14+TIME(0,$N14,0)</f>
        <v>0.54166666666666663</v>
      </c>
      <c r="N15" s="113">
        <v>45</v>
      </c>
      <c r="O15" s="114" t="s">
        <v>31</v>
      </c>
      <c r="P15" s="34"/>
      <c r="Q15" s="141">
        <f>Q14+TIME(0,$S14,0)</f>
        <v>0.46875</v>
      </c>
      <c r="R15" s="141">
        <f>R14+TIME(0,$S14,0)</f>
        <v>0.55208333333333326</v>
      </c>
      <c r="S15" s="113">
        <v>30</v>
      </c>
      <c r="T15" s="37" t="s">
        <v>91</v>
      </c>
      <c r="V15" s="141">
        <f>V14+TIME(0,$X14,0)</f>
        <v>0.47916666666666663</v>
      </c>
      <c r="W15" s="141">
        <f>W14+TIME(0,$X14,0)</f>
        <v>0.5625</v>
      </c>
      <c r="X15" s="154">
        <v>15</v>
      </c>
      <c r="Y15" s="37" t="s">
        <v>35</v>
      </c>
      <c r="AA15" s="53"/>
      <c r="AB15" s="53"/>
      <c r="AC15"/>
    </row>
    <row r="16" spans="2:29" x14ac:dyDescent="0.3">
      <c r="B16" s="91"/>
      <c r="C16" s="91"/>
      <c r="D16" s="33"/>
      <c r="E16" s="34"/>
      <c r="F16" s="34"/>
      <c r="G16" s="91"/>
      <c r="H16" s="91"/>
      <c r="I16" s="92"/>
      <c r="J16" s="92"/>
      <c r="K16" s="38"/>
      <c r="L16" s="91"/>
      <c r="M16" s="91"/>
      <c r="N16" s="33"/>
      <c r="O16" s="92"/>
      <c r="P16" s="34"/>
      <c r="Q16" s="91"/>
      <c r="R16" s="91"/>
      <c r="S16" s="33"/>
      <c r="T16" s="92"/>
      <c r="V16" s="91"/>
      <c r="W16" s="91"/>
      <c r="X16" s="92"/>
      <c r="Y16" s="92"/>
      <c r="AA16" s="53"/>
      <c r="AB16"/>
      <c r="AC16"/>
    </row>
    <row r="17" spans="1:29" s="17" customFormat="1" x14ac:dyDescent="0.3">
      <c r="B17" s="100"/>
      <c r="C17" s="100"/>
      <c r="D17" s="34"/>
      <c r="E17" s="188" t="s">
        <v>11</v>
      </c>
      <c r="F17" s="188"/>
      <c r="G17" s="188"/>
      <c r="H17" s="188"/>
      <c r="I17" s="188"/>
      <c r="J17" s="188"/>
      <c r="K17" s="129"/>
      <c r="L17" s="100"/>
      <c r="M17" s="100"/>
      <c r="N17" s="34"/>
      <c r="O17" s="34"/>
      <c r="P17" s="34"/>
      <c r="Q17" s="100"/>
      <c r="R17" s="100"/>
      <c r="S17" s="34"/>
      <c r="T17" s="34"/>
      <c r="V17" s="100"/>
      <c r="W17" s="100"/>
      <c r="X17" s="34"/>
      <c r="Y17" s="34"/>
      <c r="AA17"/>
      <c r="AB17"/>
      <c r="AC17"/>
    </row>
    <row r="18" spans="1:29" s="101" customFormat="1" ht="14.4" customHeight="1" x14ac:dyDescent="0.3">
      <c r="B18" s="131">
        <f>B14+TIME(0,D14,0)</f>
        <v>0.48958333333333331</v>
      </c>
      <c r="C18" s="131">
        <f>C14+TIME(0,D14,0)</f>
        <v>0.57291666666666663</v>
      </c>
      <c r="D18" s="154">
        <v>5</v>
      </c>
      <c r="E18" s="178" t="s">
        <v>86</v>
      </c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AA18" t="s">
        <v>102</v>
      </c>
      <c r="AB18"/>
      <c r="AC18"/>
    </row>
    <row r="19" spans="1:29" hidden="1" x14ac:dyDescent="0.3">
      <c r="A19"/>
      <c r="B19" s="62"/>
      <c r="C19" s="81" t="s">
        <v>14</v>
      </c>
      <c r="D19" s="62">
        <f>SUM(D8:D18)</f>
        <v>110</v>
      </c>
      <c r="E19" s="21"/>
      <c r="F19" s="21"/>
      <c r="G19" s="20"/>
      <c r="H19" s="20"/>
      <c r="I19" s="62">
        <f>SUM(I13:I15)+$D8+$D9+D18</f>
        <v>110</v>
      </c>
      <c r="J19" s="21"/>
      <c r="N19" s="62">
        <f>SUM(N13:N15)+$D8+$D9+D18</f>
        <v>110</v>
      </c>
      <c r="S19" s="62">
        <f>SUM(S13:S15)+$D8+$D9+D18</f>
        <v>110</v>
      </c>
      <c r="X19" s="62">
        <f>SUM(X13:X15)+$D8+$D9+D18</f>
        <v>110</v>
      </c>
      <c r="AA19" t="s">
        <v>102</v>
      </c>
      <c r="AB19"/>
      <c r="AC19"/>
    </row>
    <row r="20" spans="1:29" x14ac:dyDescent="0.3">
      <c r="A20"/>
      <c r="B20" s="104"/>
      <c r="C20" s="81"/>
      <c r="D20" s="104"/>
      <c r="E20" s="21"/>
      <c r="F20" s="21"/>
      <c r="G20" s="20"/>
      <c r="H20" s="20"/>
      <c r="I20" s="104"/>
      <c r="J20" s="21"/>
      <c r="N20" s="104"/>
      <c r="S20" s="104"/>
      <c r="X20" s="104"/>
      <c r="AA20"/>
      <c r="AB20"/>
      <c r="AC20"/>
    </row>
    <row r="21" spans="1:29" x14ac:dyDescent="0.3">
      <c r="A21"/>
      <c r="B21" s="104"/>
      <c r="C21" s="81"/>
      <c r="D21" s="164" t="s">
        <v>90</v>
      </c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X21" s="104"/>
    </row>
    <row r="23" spans="1:29" s="27" customFormat="1" x14ac:dyDescent="0.3">
      <c r="B23" s="62"/>
      <c r="C23" s="62"/>
      <c r="E23" s="27" t="s">
        <v>25</v>
      </c>
      <c r="G23" s="62"/>
      <c r="H23" s="62"/>
    </row>
    <row r="24" spans="1:29" s="27" customFormat="1" x14ac:dyDescent="0.3">
      <c r="B24" s="62"/>
      <c r="C24" s="62"/>
      <c r="E24" s="27" t="s">
        <v>26</v>
      </c>
      <c r="G24" s="62"/>
      <c r="H24" s="62"/>
    </row>
    <row r="25" spans="1:29" s="27" customFormat="1" x14ac:dyDescent="0.3">
      <c r="B25" s="62"/>
      <c r="C25" s="62"/>
      <c r="E25" s="59" t="s">
        <v>36</v>
      </c>
      <c r="G25" s="62"/>
      <c r="H25" s="62"/>
    </row>
    <row r="28" spans="1:29" x14ac:dyDescent="0.3">
      <c r="A28" t="s">
        <v>74</v>
      </c>
    </row>
    <row r="31" spans="1:29" x14ac:dyDescent="0.3">
      <c r="B31" s="162">
        <v>3</v>
      </c>
      <c r="C31" s="162"/>
      <c r="D31" s="2" t="s">
        <v>0</v>
      </c>
      <c r="E31" s="2"/>
      <c r="F31" s="2"/>
      <c r="G31" s="2"/>
      <c r="H31" s="18"/>
      <c r="I31" s="17"/>
    </row>
    <row r="32" spans="1:29" x14ac:dyDescent="0.3">
      <c r="B32" s="162"/>
      <c r="C32" s="162"/>
      <c r="D32" s="8" t="s">
        <v>1</v>
      </c>
      <c r="E32" s="8"/>
      <c r="F32" s="8"/>
      <c r="G32" s="8"/>
      <c r="H32" s="18"/>
      <c r="I32" s="17"/>
    </row>
    <row r="33" spans="1:25" x14ac:dyDescent="0.3">
      <c r="B33" s="162"/>
      <c r="C33" s="162"/>
      <c r="D33" s="29" t="s">
        <v>2</v>
      </c>
      <c r="E33" s="29"/>
      <c r="F33" s="29"/>
      <c r="G33" s="29"/>
    </row>
    <row r="35" spans="1:25" x14ac:dyDescent="0.3">
      <c r="E35" s="117" t="s">
        <v>3</v>
      </c>
    </row>
    <row r="36" spans="1:25" x14ac:dyDescent="0.3">
      <c r="B36" s="182" t="s">
        <v>4</v>
      </c>
      <c r="C36" s="182"/>
      <c r="D36" s="115" t="s">
        <v>5</v>
      </c>
      <c r="E36" s="121" t="s">
        <v>6</v>
      </c>
      <c r="F36" s="19"/>
      <c r="G36" s="183" t="s">
        <v>4</v>
      </c>
      <c r="H36" s="184"/>
      <c r="I36" s="13" t="s">
        <v>5</v>
      </c>
      <c r="J36" s="121" t="s">
        <v>6</v>
      </c>
      <c r="L36" s="185" t="s">
        <v>4</v>
      </c>
      <c r="M36" s="185"/>
      <c r="N36" s="13" t="s">
        <v>5</v>
      </c>
      <c r="O36" s="121" t="s">
        <v>6</v>
      </c>
      <c r="P36" s="19"/>
      <c r="Q36" s="183" t="s">
        <v>4</v>
      </c>
      <c r="R36" s="184"/>
      <c r="S36" s="13" t="s">
        <v>5</v>
      </c>
      <c r="T36" s="121" t="s">
        <v>6</v>
      </c>
      <c r="V36" s="183" t="s">
        <v>4</v>
      </c>
      <c r="W36" s="184"/>
      <c r="X36" s="13" t="s">
        <v>5</v>
      </c>
      <c r="Y36" s="121" t="s">
        <v>6</v>
      </c>
    </row>
    <row r="37" spans="1:25" x14ac:dyDescent="0.3">
      <c r="B37" s="9">
        <v>0.4236111111111111</v>
      </c>
      <c r="C37" s="9">
        <v>0.51388888888888895</v>
      </c>
      <c r="D37" s="124">
        <v>5</v>
      </c>
      <c r="E37" s="186" t="s">
        <v>27</v>
      </c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</row>
    <row r="38" spans="1:25" x14ac:dyDescent="0.3">
      <c r="B38" s="123">
        <v>0.42708333333333331</v>
      </c>
      <c r="C38" s="123">
        <v>0.51736111111111105</v>
      </c>
      <c r="D38" s="124">
        <v>15</v>
      </c>
      <c r="E38" s="186" t="s">
        <v>28</v>
      </c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</row>
    <row r="39" spans="1:25" x14ac:dyDescent="0.3">
      <c r="B39" s="91"/>
      <c r="C39" s="91"/>
      <c r="D39" s="33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</row>
    <row r="40" spans="1:25" x14ac:dyDescent="0.3">
      <c r="A40" s="95"/>
      <c r="B40" s="96"/>
      <c r="C40" s="95"/>
      <c r="D40" s="96" t="s">
        <v>48</v>
      </c>
      <c r="E40" s="96"/>
      <c r="F40" s="96"/>
      <c r="G40" s="97"/>
      <c r="H40" s="97"/>
      <c r="I40" s="95" t="s">
        <v>9</v>
      </c>
      <c r="J40" s="95"/>
      <c r="K40" s="95"/>
      <c r="L40" s="95"/>
      <c r="M40" s="95"/>
      <c r="N40" s="95" t="s">
        <v>9</v>
      </c>
      <c r="O40" s="97"/>
      <c r="P40" s="97"/>
      <c r="Q40" s="97"/>
      <c r="R40" s="97"/>
      <c r="S40" s="95" t="s">
        <v>9</v>
      </c>
      <c r="T40" s="97"/>
      <c r="U40" s="95"/>
      <c r="V40" s="95"/>
      <c r="W40" s="95"/>
      <c r="X40" s="95" t="s">
        <v>9</v>
      </c>
      <c r="Y40" s="95"/>
    </row>
    <row r="41" spans="1:25" ht="15.6" x14ac:dyDescent="0.3">
      <c r="A41" s="23"/>
      <c r="B41" s="179" t="s">
        <v>29</v>
      </c>
      <c r="C41" s="180"/>
      <c r="D41" s="180"/>
      <c r="E41" s="181"/>
      <c r="F41" s="35"/>
      <c r="G41" s="179" t="s">
        <v>53</v>
      </c>
      <c r="H41" s="180"/>
      <c r="I41" s="180"/>
      <c r="J41" s="181"/>
      <c r="K41" s="36"/>
      <c r="L41" s="179" t="s">
        <v>30</v>
      </c>
      <c r="M41" s="180"/>
      <c r="N41" s="180"/>
      <c r="O41" s="181"/>
      <c r="P41" s="35"/>
      <c r="Q41" s="179" t="s">
        <v>51</v>
      </c>
      <c r="R41" s="180"/>
      <c r="S41" s="180"/>
      <c r="T41" s="181"/>
      <c r="U41" s="23"/>
      <c r="V41" s="179" t="s">
        <v>52</v>
      </c>
      <c r="W41" s="180"/>
      <c r="X41" s="180"/>
      <c r="Y41" s="181"/>
    </row>
    <row r="42" spans="1:25" ht="28.8" x14ac:dyDescent="0.3">
      <c r="B42" s="123">
        <v>0.4375</v>
      </c>
      <c r="C42" s="123">
        <v>0.52777777777777779</v>
      </c>
      <c r="D42" s="124">
        <v>45</v>
      </c>
      <c r="E42" s="125" t="s">
        <v>31</v>
      </c>
      <c r="F42" s="34"/>
      <c r="G42" s="123">
        <v>0.4375</v>
      </c>
      <c r="H42" s="123">
        <v>0.52777777777777779</v>
      </c>
      <c r="I42" s="124">
        <v>30</v>
      </c>
      <c r="J42" s="37" t="s">
        <v>32</v>
      </c>
      <c r="K42" s="38"/>
      <c r="L42" s="123">
        <v>0.4375</v>
      </c>
      <c r="M42" s="123">
        <v>0.52777777777777779</v>
      </c>
      <c r="N42" s="124">
        <v>30</v>
      </c>
      <c r="O42" s="37" t="s">
        <v>33</v>
      </c>
      <c r="P42" s="34"/>
      <c r="Q42" s="123">
        <v>0.4375</v>
      </c>
      <c r="R42" s="123">
        <v>0.52777777777777779</v>
      </c>
      <c r="S42" s="124">
        <v>45</v>
      </c>
      <c r="T42" s="37" t="s">
        <v>34</v>
      </c>
      <c r="V42" s="123">
        <v>0.4375</v>
      </c>
      <c r="W42" s="123">
        <v>0.52777777777777779</v>
      </c>
      <c r="X42" s="124">
        <v>30</v>
      </c>
      <c r="Y42" s="37" t="s">
        <v>32</v>
      </c>
    </row>
    <row r="43" spans="1:25" ht="28.8" x14ac:dyDescent="0.3">
      <c r="B43" s="123">
        <v>0.46875</v>
      </c>
      <c r="C43" s="123">
        <v>5.9027777777777783E-2</v>
      </c>
      <c r="D43" s="124">
        <v>45</v>
      </c>
      <c r="E43" s="37" t="s">
        <v>34</v>
      </c>
      <c r="F43" s="34"/>
      <c r="G43" s="123">
        <v>0.45833333333333331</v>
      </c>
      <c r="H43" s="123">
        <v>4.8611111111111112E-2</v>
      </c>
      <c r="I43" s="124">
        <v>45</v>
      </c>
      <c r="J43" s="37" t="s">
        <v>34</v>
      </c>
      <c r="K43" s="38"/>
      <c r="L43" s="123">
        <v>0.45833333333333331</v>
      </c>
      <c r="M43" s="123">
        <v>4.8611111111111112E-2</v>
      </c>
      <c r="N43" s="124">
        <v>15</v>
      </c>
      <c r="O43" s="37" t="s">
        <v>35</v>
      </c>
      <c r="P43" s="34"/>
      <c r="Q43" s="123">
        <v>0.46875</v>
      </c>
      <c r="R43" s="123">
        <v>5.9027777777777783E-2</v>
      </c>
      <c r="S43" s="124">
        <v>15</v>
      </c>
      <c r="T43" s="37" t="s">
        <v>62</v>
      </c>
      <c r="V43" s="123">
        <v>0.45833333333333331</v>
      </c>
      <c r="W43" s="123">
        <v>4.8611111111111112E-2</v>
      </c>
      <c r="X43" s="124">
        <v>45</v>
      </c>
      <c r="Y43" s="37" t="s">
        <v>33</v>
      </c>
    </row>
    <row r="44" spans="1:25" ht="28.8" x14ac:dyDescent="0.3">
      <c r="B44" s="39"/>
      <c r="C44" s="39"/>
      <c r="D44" s="40"/>
      <c r="E44" s="41"/>
      <c r="F44" s="34"/>
      <c r="G44" s="123">
        <v>0.48958333333333331</v>
      </c>
      <c r="H44" s="123">
        <v>7.9861111111111105E-2</v>
      </c>
      <c r="I44" s="124">
        <v>15</v>
      </c>
      <c r="J44" s="37" t="s">
        <v>62</v>
      </c>
      <c r="K44" s="38"/>
      <c r="L44" s="123">
        <v>0.46875</v>
      </c>
      <c r="M44" s="123">
        <v>5.9027777777777783E-2</v>
      </c>
      <c r="N44" s="124">
        <v>45</v>
      </c>
      <c r="O44" s="125" t="s">
        <v>31</v>
      </c>
      <c r="P44" s="34"/>
      <c r="Q44" s="123">
        <v>0.47916666666666669</v>
      </c>
      <c r="R44" s="123">
        <v>6.9444444444444434E-2</v>
      </c>
      <c r="S44" s="124">
        <v>30</v>
      </c>
      <c r="T44" s="37" t="s">
        <v>32</v>
      </c>
      <c r="V44" s="123">
        <v>0.48958333333333331</v>
      </c>
      <c r="W44" s="123">
        <v>7.9861111111111105E-2</v>
      </c>
      <c r="X44" s="124">
        <v>15</v>
      </c>
      <c r="Y44" s="37" t="s">
        <v>35</v>
      </c>
    </row>
    <row r="45" spans="1:25" x14ac:dyDescent="0.3">
      <c r="A45"/>
      <c r="B45" s="117"/>
      <c r="C45" s="81" t="s">
        <v>14</v>
      </c>
      <c r="D45" s="117">
        <f>SUM(D37:D44)</f>
        <v>110</v>
      </c>
      <c r="E45" s="21"/>
      <c r="F45" s="21"/>
      <c r="G45" s="20"/>
      <c r="H45" s="20"/>
      <c r="I45" s="117">
        <f>SUM(I42:I44)+$D37+$D38</f>
        <v>110</v>
      </c>
      <c r="J45" s="21"/>
      <c r="N45" s="117">
        <f>SUM(N42:N44)+$D37+$D38</f>
        <v>110</v>
      </c>
      <c r="S45" s="117">
        <f>SUM(S42:S44)+$D37+$D38</f>
        <v>110</v>
      </c>
      <c r="X45" s="117">
        <f>SUM(X42:X44)+$D37+$D38</f>
        <v>110</v>
      </c>
    </row>
    <row r="46" spans="1:25" x14ac:dyDescent="0.3">
      <c r="A46"/>
      <c r="B46" s="117"/>
      <c r="C46" s="81"/>
      <c r="D46" s="117"/>
      <c r="E46" s="21"/>
      <c r="F46" s="21"/>
      <c r="G46" s="20"/>
      <c r="H46" s="20"/>
      <c r="I46" s="117"/>
      <c r="J46" s="21"/>
      <c r="N46" s="117"/>
      <c r="S46" s="117"/>
      <c r="X46" s="117"/>
    </row>
    <row r="47" spans="1:25" x14ac:dyDescent="0.3">
      <c r="A47"/>
      <c r="B47" s="117"/>
      <c r="C47" s="81"/>
      <c r="D47" s="164" t="s">
        <v>24</v>
      </c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X47" s="117"/>
    </row>
    <row r="49" spans="1:25" x14ac:dyDescent="0.3">
      <c r="A49" s="27"/>
      <c r="B49" s="117"/>
      <c r="C49" s="117"/>
      <c r="D49" s="27"/>
      <c r="E49" s="27" t="s">
        <v>25</v>
      </c>
      <c r="F49" s="27"/>
      <c r="G49" s="117"/>
      <c r="H49" s="11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</row>
    <row r="50" spans="1:25" x14ac:dyDescent="0.3">
      <c r="A50" s="27"/>
      <c r="B50" s="117"/>
      <c r="C50" s="117"/>
      <c r="D50" s="27"/>
      <c r="E50" s="27" t="s">
        <v>26</v>
      </c>
      <c r="F50" s="27"/>
      <c r="G50" s="117"/>
      <c r="H50" s="11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</row>
    <row r="51" spans="1:25" x14ac:dyDescent="0.3">
      <c r="A51" s="27"/>
      <c r="B51" s="117"/>
      <c r="C51" s="117"/>
      <c r="D51" s="27"/>
      <c r="E51" s="59" t="s">
        <v>36</v>
      </c>
      <c r="F51" s="27"/>
      <c r="G51" s="117"/>
      <c r="H51" s="11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</row>
  </sheetData>
  <mergeCells count="30">
    <mergeCell ref="D47:T47"/>
    <mergeCell ref="V36:W36"/>
    <mergeCell ref="E37:Y37"/>
    <mergeCell ref="E38:Y38"/>
    <mergeCell ref="B41:E41"/>
    <mergeCell ref="G41:J41"/>
    <mergeCell ref="L41:O41"/>
    <mergeCell ref="Q41:T41"/>
    <mergeCell ref="V41:Y41"/>
    <mergeCell ref="B31:C33"/>
    <mergeCell ref="B36:C36"/>
    <mergeCell ref="G36:H36"/>
    <mergeCell ref="L36:M36"/>
    <mergeCell ref="Q36:R36"/>
    <mergeCell ref="D21:T21"/>
    <mergeCell ref="E18:Y18"/>
    <mergeCell ref="B2:C4"/>
    <mergeCell ref="V12:Y12"/>
    <mergeCell ref="B7:C7"/>
    <mergeCell ref="G7:H7"/>
    <mergeCell ref="B12:E12"/>
    <mergeCell ref="G12:J12"/>
    <mergeCell ref="L7:M7"/>
    <mergeCell ref="Q7:R7"/>
    <mergeCell ref="L12:O12"/>
    <mergeCell ref="Q12:T12"/>
    <mergeCell ref="E8:Y8"/>
    <mergeCell ref="E9:Y9"/>
    <mergeCell ref="V7:W7"/>
    <mergeCell ref="E17:J1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44"/>
  <sheetViews>
    <sheetView showGridLines="0" zoomScaleNormal="100" workbookViewId="0">
      <selection activeCell="J2" sqref="J2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.6640625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.6640625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.6640625" style="16" customWidth="1"/>
    <col min="16" max="16" width="3.33203125" style="16" customWidth="1"/>
    <col min="17" max="18" width="6.6640625" style="16" customWidth="1"/>
    <col min="19" max="19" width="14.33203125" style="16" customWidth="1"/>
    <col min="20" max="20" width="22.6640625" style="16" customWidth="1"/>
    <col min="21" max="16384" width="8.88671875" style="16"/>
  </cols>
  <sheetData>
    <row r="2" spans="1:24" x14ac:dyDescent="0.3">
      <c r="B2" s="162">
        <v>4</v>
      </c>
      <c r="C2" s="162"/>
      <c r="D2" s="2" t="s">
        <v>88</v>
      </c>
      <c r="E2" s="2"/>
      <c r="F2" s="2"/>
      <c r="G2" s="2"/>
      <c r="H2" s="2"/>
      <c r="I2" s="31"/>
      <c r="J2"/>
      <c r="K2"/>
    </row>
    <row r="3" spans="1:24" x14ac:dyDescent="0.3">
      <c r="B3" s="162"/>
      <c r="C3" s="162"/>
      <c r="D3" s="8" t="s">
        <v>89</v>
      </c>
      <c r="E3" s="8"/>
      <c r="F3" s="8"/>
      <c r="G3" s="8"/>
      <c r="H3" s="8"/>
      <c r="I3"/>
      <c r="J3"/>
      <c r="K3"/>
    </row>
    <row r="4" spans="1:24" x14ac:dyDescent="0.3">
      <c r="B4" s="162"/>
      <c r="C4" s="162"/>
      <c r="D4" s="29" t="s">
        <v>2</v>
      </c>
      <c r="E4" s="29"/>
      <c r="F4" s="29"/>
      <c r="G4" s="29"/>
      <c r="H4" s="29"/>
      <c r="I4"/>
      <c r="J4"/>
      <c r="K4"/>
    </row>
    <row r="6" spans="1:24" ht="14.4" customHeight="1" x14ac:dyDescent="0.3">
      <c r="B6" s="182" t="s">
        <v>4</v>
      </c>
      <c r="C6" s="182"/>
      <c r="D6" s="61" t="s">
        <v>5</v>
      </c>
      <c r="E6" s="65" t="s">
        <v>6</v>
      </c>
      <c r="F6" s="19"/>
      <c r="G6" s="189" t="s">
        <v>4</v>
      </c>
      <c r="H6" s="190"/>
      <c r="I6" s="61" t="s">
        <v>5</v>
      </c>
      <c r="J6" s="65" t="s">
        <v>6</v>
      </c>
      <c r="L6" s="182" t="s">
        <v>4</v>
      </c>
      <c r="M6" s="182"/>
      <c r="N6" s="61" t="s">
        <v>5</v>
      </c>
      <c r="O6" s="65" t="s">
        <v>6</v>
      </c>
      <c r="P6" s="19"/>
      <c r="Q6" s="189" t="s">
        <v>4</v>
      </c>
      <c r="R6" s="190"/>
      <c r="S6" s="61" t="s">
        <v>5</v>
      </c>
      <c r="T6" s="65" t="s">
        <v>6</v>
      </c>
      <c r="V6" t="s">
        <v>100</v>
      </c>
      <c r="W6"/>
      <c r="X6"/>
    </row>
    <row r="7" spans="1:24" ht="13.8" customHeight="1" x14ac:dyDescent="0.3">
      <c r="B7" s="93"/>
      <c r="C7" s="93"/>
      <c r="D7" s="94"/>
      <c r="E7" s="93"/>
      <c r="F7" s="93"/>
      <c r="G7" s="93"/>
      <c r="H7" s="93"/>
      <c r="I7" s="94"/>
      <c r="J7" s="93"/>
      <c r="L7" s="93"/>
      <c r="M7" s="93"/>
      <c r="N7" s="94"/>
      <c r="O7" s="93"/>
      <c r="P7" s="93"/>
      <c r="Q7" s="93"/>
      <c r="R7" s="93"/>
      <c r="S7" s="94"/>
      <c r="T7" s="93"/>
      <c r="V7"/>
      <c r="W7"/>
      <c r="X7"/>
    </row>
    <row r="8" spans="1:24" s="21" customFormat="1" ht="13.8" customHeight="1" x14ac:dyDescent="0.3">
      <c r="B8" s="20"/>
      <c r="C8" s="20"/>
      <c r="D8" s="27" t="s">
        <v>49</v>
      </c>
      <c r="E8" s="27"/>
      <c r="F8" s="27"/>
      <c r="G8" s="27"/>
      <c r="H8" s="27"/>
      <c r="I8" s="191" t="s">
        <v>50</v>
      </c>
      <c r="J8" s="191"/>
      <c r="L8" s="20"/>
      <c r="M8" s="20"/>
      <c r="N8" s="27" t="s">
        <v>49</v>
      </c>
      <c r="O8" s="18"/>
      <c r="P8" s="18"/>
      <c r="Q8" s="18"/>
      <c r="R8" s="18"/>
      <c r="S8" s="27" t="s">
        <v>49</v>
      </c>
      <c r="T8" s="18"/>
      <c r="V8"/>
      <c r="W8"/>
      <c r="X8"/>
    </row>
    <row r="9" spans="1:24" s="23" customFormat="1" ht="15.6" x14ac:dyDescent="0.3">
      <c r="B9" s="192" t="s">
        <v>29</v>
      </c>
      <c r="C9" s="193"/>
      <c r="D9" s="193"/>
      <c r="E9" s="194"/>
      <c r="F9" s="22"/>
      <c r="G9" s="192" t="s">
        <v>53</v>
      </c>
      <c r="H9" s="193"/>
      <c r="I9" s="193"/>
      <c r="J9" s="194"/>
      <c r="L9" s="192" t="s">
        <v>30</v>
      </c>
      <c r="M9" s="193"/>
      <c r="N9" s="193"/>
      <c r="O9" s="194"/>
      <c r="P9" s="22"/>
      <c r="Q9" s="192" t="s">
        <v>37</v>
      </c>
      <c r="R9" s="193"/>
      <c r="S9" s="193"/>
      <c r="T9" s="194"/>
      <c r="V9"/>
      <c r="W9"/>
      <c r="X9"/>
    </row>
    <row r="10" spans="1:24" ht="28.8" x14ac:dyDescent="0.3">
      <c r="B10" s="102">
        <v>0.41666666666666669</v>
      </c>
      <c r="C10" s="102">
        <v>0.5</v>
      </c>
      <c r="D10" s="142">
        <v>30</v>
      </c>
      <c r="E10" s="42" t="s">
        <v>91</v>
      </c>
      <c r="F10" s="34"/>
      <c r="G10" s="197">
        <v>0.41666666666666669</v>
      </c>
      <c r="H10" s="197">
        <v>0.5</v>
      </c>
      <c r="I10" s="195">
        <v>45</v>
      </c>
      <c r="J10" s="196" t="s">
        <v>31</v>
      </c>
      <c r="K10" s="38"/>
      <c r="L10" s="102">
        <v>0.41666666666666669</v>
      </c>
      <c r="M10" s="102">
        <v>0.5</v>
      </c>
      <c r="N10" s="154">
        <v>15</v>
      </c>
      <c r="O10" s="42" t="s">
        <v>61</v>
      </c>
      <c r="P10" s="34"/>
      <c r="Q10" s="197">
        <v>0.41666666666666669</v>
      </c>
      <c r="R10" s="197">
        <v>0.5</v>
      </c>
      <c r="S10" s="202">
        <v>55</v>
      </c>
      <c r="T10" s="204" t="s">
        <v>63</v>
      </c>
      <c r="V10" s="53" t="s">
        <v>101</v>
      </c>
      <c r="W10"/>
      <c r="X10"/>
    </row>
    <row r="11" spans="1:24" ht="28.8" x14ac:dyDescent="0.3">
      <c r="B11" s="99">
        <f>B10+TIME(0,$D10,0)</f>
        <v>0.4375</v>
      </c>
      <c r="C11" s="141">
        <f>C10+TIME(0,$D10,0)</f>
        <v>0.52083333333333337</v>
      </c>
      <c r="D11" s="154">
        <v>15</v>
      </c>
      <c r="E11" s="42" t="s">
        <v>61</v>
      </c>
      <c r="F11" s="34"/>
      <c r="G11" s="198"/>
      <c r="H11" s="198"/>
      <c r="I11" s="195"/>
      <c r="J11" s="196"/>
      <c r="K11" s="38"/>
      <c r="L11" s="141">
        <f>L10+TIME(0,$N10,0)</f>
        <v>0.42708333333333337</v>
      </c>
      <c r="M11" s="141">
        <f>M10+TIME(0,$N10,0)</f>
        <v>0.51041666666666663</v>
      </c>
      <c r="N11" s="154">
        <v>55</v>
      </c>
      <c r="O11" s="42" t="s">
        <v>63</v>
      </c>
      <c r="P11" s="34"/>
      <c r="Q11" s="198"/>
      <c r="R11" s="198"/>
      <c r="S11" s="203"/>
      <c r="T11" s="205"/>
      <c r="V11" s="53" t="s">
        <v>103</v>
      </c>
      <c r="W11"/>
      <c r="X11"/>
    </row>
    <row r="12" spans="1:24" ht="28.8" customHeight="1" x14ac:dyDescent="0.3">
      <c r="B12" s="141">
        <f>B11+TIME(0,$D11,0)</f>
        <v>0.44791666666666669</v>
      </c>
      <c r="C12" s="141">
        <f>C11+TIME(0,$D11,0)</f>
        <v>0.53125</v>
      </c>
      <c r="D12" s="154">
        <v>55</v>
      </c>
      <c r="E12" s="42" t="s">
        <v>63</v>
      </c>
      <c r="F12" s="34"/>
      <c r="G12" s="69">
        <f>G10+TIME(0,I10,0)</f>
        <v>0.44791666666666669</v>
      </c>
      <c r="H12" s="141">
        <f>H10+TIME(0,I10,0)</f>
        <v>0.53125</v>
      </c>
      <c r="I12" s="154">
        <v>55</v>
      </c>
      <c r="J12" s="42" t="s">
        <v>63</v>
      </c>
      <c r="K12" s="38"/>
      <c r="L12" s="141">
        <f>L11+TIME(0,$N11,0)</f>
        <v>0.46527777777777779</v>
      </c>
      <c r="M12" s="141">
        <f>M11+TIME(0,$N11,0)</f>
        <v>0.54861111111111105</v>
      </c>
      <c r="N12" s="67">
        <v>30</v>
      </c>
      <c r="O12" s="42" t="s">
        <v>91</v>
      </c>
      <c r="P12" s="34"/>
      <c r="Q12" s="141">
        <f>Q10+TIME(0,S10,0)</f>
        <v>0.4548611111111111</v>
      </c>
      <c r="R12" s="141">
        <f>R10+TIME(0,S10,0)</f>
        <v>0.53819444444444442</v>
      </c>
      <c r="S12" s="142">
        <v>45</v>
      </c>
      <c r="T12" s="143" t="s">
        <v>31</v>
      </c>
      <c r="V12" s="53" t="s">
        <v>103</v>
      </c>
      <c r="W12" s="53" t="s">
        <v>103</v>
      </c>
      <c r="X12">
        <f>SUMIF(V$10:V$15,"=p",D$10:D$15)</f>
        <v>70</v>
      </c>
    </row>
    <row r="13" spans="1:24" ht="14.4" customHeight="1" x14ac:dyDescent="0.3">
      <c r="B13" s="91"/>
      <c r="C13" s="91"/>
      <c r="D13" s="92"/>
      <c r="E13" s="92"/>
      <c r="F13" s="92"/>
      <c r="G13" s="158"/>
      <c r="H13" s="158"/>
      <c r="I13" s="92"/>
      <c r="J13" s="92"/>
      <c r="K13" s="159"/>
      <c r="L13" s="158"/>
      <c r="M13" s="158"/>
      <c r="N13" s="92"/>
      <c r="O13" s="92"/>
      <c r="P13" s="92"/>
      <c r="Q13" s="158"/>
      <c r="R13" s="158"/>
      <c r="S13" s="92"/>
      <c r="T13" s="92"/>
      <c r="V13" s="53"/>
      <c r="W13" t="s">
        <v>101</v>
      </c>
      <c r="X13">
        <f>SUMIF(V$10:V$15,"=T",D$10:D$15)</f>
        <v>30</v>
      </c>
    </row>
    <row r="14" spans="1:24" s="101" customFormat="1" ht="14.4" customHeight="1" x14ac:dyDescent="0.3">
      <c r="B14" s="100"/>
      <c r="C14" s="100"/>
      <c r="D14" s="188" t="s">
        <v>11</v>
      </c>
      <c r="E14" s="188"/>
      <c r="F14" s="188"/>
      <c r="G14" s="188"/>
      <c r="H14" s="188"/>
      <c r="I14" s="188"/>
      <c r="J14" s="34"/>
      <c r="K14" s="130"/>
      <c r="L14" s="100"/>
      <c r="M14" s="100"/>
      <c r="N14" s="34"/>
      <c r="O14" s="34"/>
      <c r="P14" s="34"/>
      <c r="Q14" s="100"/>
      <c r="R14" s="100"/>
      <c r="S14" s="34"/>
      <c r="T14" s="34"/>
      <c r="V14" s="53"/>
      <c r="W14" t="s">
        <v>102</v>
      </c>
      <c r="X14">
        <f>SUMIF(V$10:V$15,"=A",D$10:D$15)</f>
        <v>10</v>
      </c>
    </row>
    <row r="15" spans="1:24" s="101" customFormat="1" ht="14.4" customHeight="1" x14ac:dyDescent="0.3">
      <c r="B15" s="131">
        <f>B12+TIME(0,D12,0)</f>
        <v>0.4861111111111111</v>
      </c>
      <c r="C15" s="131">
        <f>C12+TIME(0,D12,0)</f>
        <v>0.56944444444444442</v>
      </c>
      <c r="D15" s="154">
        <v>10</v>
      </c>
      <c r="E15" s="199" t="s">
        <v>86</v>
      </c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1"/>
      <c r="V15" s="53" t="s">
        <v>102</v>
      </c>
      <c r="W15" s="53"/>
      <c r="X15"/>
    </row>
    <row r="16" spans="1:24" hidden="1" x14ac:dyDescent="0.3">
      <c r="A16"/>
      <c r="B16" s="62"/>
      <c r="C16" s="81" t="s">
        <v>14</v>
      </c>
      <c r="D16" s="62">
        <f>SUM(D10:D15)</f>
        <v>110</v>
      </c>
      <c r="E16" s="18"/>
      <c r="F16" s="18"/>
      <c r="G16" s="18"/>
      <c r="H16" s="18"/>
      <c r="I16" s="134">
        <f>SUM(I10:I12)+D15</f>
        <v>110</v>
      </c>
      <c r="J16" s="18"/>
      <c r="N16" s="134">
        <f>SUM(N10:N12)+D15</f>
        <v>110</v>
      </c>
      <c r="S16" s="134">
        <f>SUM(S10:S12)+D15</f>
        <v>110</v>
      </c>
      <c r="V16" s="53"/>
      <c r="W16"/>
      <c r="X16"/>
    </row>
    <row r="17" spans="1:24" x14ac:dyDescent="0.3">
      <c r="C17" s="20"/>
      <c r="D17" s="20"/>
      <c r="E17" s="18"/>
      <c r="F17" s="18"/>
      <c r="G17" s="18"/>
      <c r="H17" s="18"/>
      <c r="I17" s="18"/>
      <c r="J17" s="18"/>
      <c r="V17"/>
      <c r="W17"/>
      <c r="X17"/>
    </row>
    <row r="18" spans="1:24" x14ac:dyDescent="0.3">
      <c r="B18" s="20"/>
      <c r="C18" s="20"/>
      <c r="D18" s="164" t="s">
        <v>90</v>
      </c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V18"/>
      <c r="W18"/>
      <c r="X18"/>
    </row>
    <row r="19" spans="1:24" x14ac:dyDescent="0.3">
      <c r="B19" s="20"/>
      <c r="C19" s="20"/>
      <c r="D19" s="21"/>
      <c r="E19" s="21"/>
      <c r="F19" s="21"/>
      <c r="G19" s="20"/>
      <c r="H19" s="20"/>
      <c r="I19" s="21"/>
      <c r="J19" s="21"/>
      <c r="V19"/>
      <c r="W19"/>
      <c r="X19"/>
    </row>
    <row r="20" spans="1:24" s="27" customFormat="1" x14ac:dyDescent="0.3">
      <c r="B20" s="62"/>
      <c r="C20" s="62"/>
      <c r="E20" s="27" t="s">
        <v>66</v>
      </c>
      <c r="G20" s="62"/>
      <c r="H20" s="62"/>
      <c r="V20"/>
      <c r="W20"/>
      <c r="X20"/>
    </row>
    <row r="21" spans="1:24" s="27" customFormat="1" x14ac:dyDescent="0.3">
      <c r="B21" s="62"/>
      <c r="C21" s="62"/>
      <c r="E21" s="27" t="s">
        <v>26</v>
      </c>
      <c r="G21" s="62"/>
      <c r="H21" s="62"/>
    </row>
    <row r="22" spans="1:24" x14ac:dyDescent="0.3">
      <c r="E22" s="59" t="s">
        <v>36</v>
      </c>
    </row>
    <row r="24" spans="1:24" x14ac:dyDescent="0.3">
      <c r="A24" t="s">
        <v>74</v>
      </c>
    </row>
    <row r="27" spans="1:24" x14ac:dyDescent="0.3">
      <c r="B27" s="162">
        <v>4</v>
      </c>
      <c r="C27" s="162"/>
      <c r="D27" s="2" t="s">
        <v>0</v>
      </c>
      <c r="E27" s="2"/>
      <c r="F27" s="2"/>
      <c r="G27" s="2"/>
      <c r="H27"/>
      <c r="I27" s="31"/>
      <c r="J27"/>
      <c r="K27"/>
    </row>
    <row r="28" spans="1:24" x14ac:dyDescent="0.3">
      <c r="B28" s="162"/>
      <c r="C28" s="162"/>
      <c r="D28" s="8" t="s">
        <v>1</v>
      </c>
      <c r="E28" s="8"/>
      <c r="F28" s="8"/>
      <c r="G28" s="8"/>
      <c r="H28"/>
      <c r="I28"/>
      <c r="J28"/>
      <c r="K28"/>
    </row>
    <row r="29" spans="1:24" x14ac:dyDescent="0.3">
      <c r="B29" s="162"/>
      <c r="C29" s="162"/>
      <c r="D29" s="29" t="s">
        <v>2</v>
      </c>
      <c r="E29" s="29"/>
      <c r="F29" s="29"/>
      <c r="G29" s="29"/>
      <c r="H29"/>
      <c r="I29"/>
      <c r="J29"/>
      <c r="K29"/>
    </row>
    <row r="31" spans="1:24" x14ac:dyDescent="0.3">
      <c r="B31" s="182" t="s">
        <v>4</v>
      </c>
      <c r="C31" s="182"/>
      <c r="D31" s="115" t="s">
        <v>5</v>
      </c>
      <c r="E31" s="120" t="s">
        <v>6</v>
      </c>
      <c r="F31" s="19"/>
      <c r="G31" s="189" t="s">
        <v>4</v>
      </c>
      <c r="H31" s="190"/>
      <c r="I31" s="115" t="s">
        <v>5</v>
      </c>
      <c r="J31" s="120" t="s">
        <v>6</v>
      </c>
      <c r="L31" s="182" t="s">
        <v>4</v>
      </c>
      <c r="M31" s="182"/>
      <c r="N31" s="115" t="s">
        <v>5</v>
      </c>
      <c r="O31" s="120" t="s">
        <v>6</v>
      </c>
      <c r="P31" s="19"/>
      <c r="Q31" s="189" t="s">
        <v>4</v>
      </c>
      <c r="R31" s="190"/>
      <c r="S31" s="115" t="s">
        <v>5</v>
      </c>
      <c r="T31" s="120" t="s">
        <v>6</v>
      </c>
    </row>
    <row r="32" spans="1:24" x14ac:dyDescent="0.3">
      <c r="B32" s="93"/>
      <c r="C32" s="93"/>
      <c r="D32" s="94"/>
      <c r="E32" s="93"/>
      <c r="F32" s="93"/>
      <c r="G32" s="93"/>
      <c r="H32" s="93"/>
      <c r="I32" s="94"/>
      <c r="J32" s="93"/>
      <c r="L32" s="93"/>
      <c r="M32" s="93"/>
      <c r="N32" s="94"/>
      <c r="O32" s="93"/>
      <c r="P32" s="93"/>
      <c r="Q32" s="93"/>
      <c r="R32" s="93"/>
      <c r="S32" s="94"/>
      <c r="T32" s="93"/>
    </row>
    <row r="33" spans="1:20" x14ac:dyDescent="0.3">
      <c r="A33" s="21"/>
      <c r="B33" s="20"/>
      <c r="C33" s="20"/>
      <c r="D33" s="27" t="s">
        <v>49</v>
      </c>
      <c r="E33" s="27"/>
      <c r="F33" s="27"/>
      <c r="G33" s="27"/>
      <c r="H33" s="27"/>
      <c r="I33" s="191" t="s">
        <v>50</v>
      </c>
      <c r="J33" s="191"/>
      <c r="K33" s="21"/>
      <c r="L33" s="20"/>
      <c r="M33" s="20"/>
      <c r="N33" s="27" t="s">
        <v>49</v>
      </c>
      <c r="O33" s="18"/>
      <c r="P33" s="18"/>
      <c r="Q33" s="18"/>
      <c r="R33" s="18"/>
      <c r="S33" s="27" t="s">
        <v>49</v>
      </c>
      <c r="T33" s="18"/>
    </row>
    <row r="34" spans="1:20" ht="15.6" x14ac:dyDescent="0.3">
      <c r="A34" s="23"/>
      <c r="B34" s="192" t="s">
        <v>29</v>
      </c>
      <c r="C34" s="193"/>
      <c r="D34" s="193"/>
      <c r="E34" s="194"/>
      <c r="F34" s="22"/>
      <c r="G34" s="192" t="s">
        <v>53</v>
      </c>
      <c r="H34" s="193"/>
      <c r="I34" s="193"/>
      <c r="J34" s="194"/>
      <c r="K34" s="23"/>
      <c r="L34" s="192" t="s">
        <v>30</v>
      </c>
      <c r="M34" s="193"/>
      <c r="N34" s="193"/>
      <c r="O34" s="194"/>
      <c r="P34" s="22"/>
      <c r="Q34" s="192" t="s">
        <v>37</v>
      </c>
      <c r="R34" s="193"/>
      <c r="S34" s="193"/>
      <c r="T34" s="194"/>
    </row>
    <row r="35" spans="1:20" ht="28.8" x14ac:dyDescent="0.3">
      <c r="B35" s="90">
        <v>0.4236111111111111</v>
      </c>
      <c r="C35" s="90">
        <v>0.51388888888888895</v>
      </c>
      <c r="D35" s="124">
        <v>30</v>
      </c>
      <c r="E35" s="42" t="s">
        <v>32</v>
      </c>
      <c r="F35" s="34"/>
      <c r="G35" s="207">
        <v>0.4236111111111111</v>
      </c>
      <c r="H35" s="207">
        <v>0.51388888888888895</v>
      </c>
      <c r="I35" s="195">
        <v>45</v>
      </c>
      <c r="J35" s="196" t="s">
        <v>31</v>
      </c>
      <c r="K35" s="38"/>
      <c r="L35" s="90">
        <v>0.4236111111111111</v>
      </c>
      <c r="M35" s="90">
        <v>0.51388888888888895</v>
      </c>
      <c r="N35" s="124">
        <v>15</v>
      </c>
      <c r="O35" s="42" t="s">
        <v>61</v>
      </c>
      <c r="P35" s="34"/>
      <c r="Q35" s="90">
        <v>0.4236111111111111</v>
      </c>
      <c r="R35" s="90">
        <v>0.51388888888888895</v>
      </c>
      <c r="S35" s="124">
        <v>55</v>
      </c>
      <c r="T35" s="42" t="s">
        <v>63</v>
      </c>
    </row>
    <row r="36" spans="1:20" ht="28.8" x14ac:dyDescent="0.3">
      <c r="B36" s="123">
        <v>0.44444444444444442</v>
      </c>
      <c r="C36" s="123">
        <v>0.53472222222222221</v>
      </c>
      <c r="D36" s="124">
        <v>15</v>
      </c>
      <c r="E36" s="42" t="s">
        <v>61</v>
      </c>
      <c r="F36" s="34"/>
      <c r="G36" s="208"/>
      <c r="H36" s="208"/>
      <c r="I36" s="195"/>
      <c r="J36" s="196"/>
      <c r="K36" s="38"/>
      <c r="L36" s="123">
        <v>0.43402777777777773</v>
      </c>
      <c r="M36" s="123">
        <v>0.52430555555555558</v>
      </c>
      <c r="N36" s="124">
        <v>55</v>
      </c>
      <c r="O36" s="42" t="s">
        <v>63</v>
      </c>
      <c r="P36" s="34"/>
      <c r="Q36" s="206">
        <v>0.46180555555555558</v>
      </c>
      <c r="R36" s="206">
        <v>5.2083333333333336E-2</v>
      </c>
      <c r="S36" s="195">
        <v>45</v>
      </c>
      <c r="T36" s="196" t="s">
        <v>31</v>
      </c>
    </row>
    <row r="37" spans="1:20" x14ac:dyDescent="0.3">
      <c r="B37" s="123">
        <v>0.4548611111111111</v>
      </c>
      <c r="C37" s="123">
        <v>4.5138888888888888E-2</v>
      </c>
      <c r="D37" s="124">
        <v>55</v>
      </c>
      <c r="E37" s="42" t="s">
        <v>63</v>
      </c>
      <c r="F37" s="34"/>
      <c r="G37" s="123">
        <v>0.4548611111111111</v>
      </c>
      <c r="H37" s="123">
        <v>4.5138888888888888E-2</v>
      </c>
      <c r="I37" s="124">
        <v>55</v>
      </c>
      <c r="J37" s="42" t="s">
        <v>63</v>
      </c>
      <c r="K37" s="38"/>
      <c r="L37" s="123">
        <v>0.47222222222222227</v>
      </c>
      <c r="M37" s="123">
        <v>6.25E-2</v>
      </c>
      <c r="N37" s="124">
        <v>30</v>
      </c>
      <c r="O37" s="42" t="s">
        <v>32</v>
      </c>
      <c r="P37" s="34"/>
      <c r="Q37" s="206"/>
      <c r="R37" s="206"/>
      <c r="S37" s="195"/>
      <c r="T37" s="196"/>
    </row>
    <row r="38" spans="1:20" x14ac:dyDescent="0.3">
      <c r="A38"/>
      <c r="B38" s="117"/>
      <c r="C38" s="81" t="s">
        <v>14</v>
      </c>
      <c r="D38" s="117">
        <f>SUM(D35:D37)</f>
        <v>100</v>
      </c>
      <c r="E38" s="18"/>
      <c r="F38" s="18"/>
      <c r="G38" s="18"/>
      <c r="H38" s="18"/>
      <c r="I38" s="134">
        <f>SUM(I35:I37)</f>
        <v>100</v>
      </c>
      <c r="J38" s="18"/>
      <c r="N38" s="134">
        <f>SUM(N35:N37)</f>
        <v>100</v>
      </c>
      <c r="S38" s="134">
        <f>SUM(S35:S37)</f>
        <v>100</v>
      </c>
    </row>
    <row r="39" spans="1:20" x14ac:dyDescent="0.3">
      <c r="C39" s="20"/>
      <c r="D39" s="20"/>
      <c r="E39" s="18"/>
      <c r="F39" s="18"/>
      <c r="G39" s="18"/>
      <c r="H39" s="18"/>
      <c r="I39" s="18"/>
      <c r="J39" s="18"/>
    </row>
    <row r="40" spans="1:20" x14ac:dyDescent="0.3">
      <c r="B40" s="20"/>
      <c r="C40" s="20"/>
      <c r="D40" s="164" t="s">
        <v>24</v>
      </c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</row>
    <row r="41" spans="1:20" x14ac:dyDescent="0.3">
      <c r="B41" s="20"/>
      <c r="C41" s="20"/>
      <c r="D41" s="21"/>
      <c r="E41" s="21"/>
      <c r="F41" s="21"/>
      <c r="G41" s="20"/>
      <c r="H41" s="20"/>
      <c r="I41" s="21"/>
      <c r="J41" s="21"/>
    </row>
    <row r="42" spans="1:20" x14ac:dyDescent="0.3">
      <c r="A42" s="27"/>
      <c r="B42" s="117"/>
      <c r="C42" s="117"/>
      <c r="D42" s="27"/>
      <c r="E42" s="27" t="s">
        <v>66</v>
      </c>
      <c r="F42" s="27"/>
      <c r="G42" s="117"/>
      <c r="H42" s="11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</row>
    <row r="43" spans="1:20" x14ac:dyDescent="0.3">
      <c r="A43" s="27"/>
      <c r="B43" s="117"/>
      <c r="C43" s="117"/>
      <c r="D43" s="27"/>
      <c r="E43" s="27" t="s">
        <v>26</v>
      </c>
      <c r="F43" s="27"/>
      <c r="G43" s="117"/>
      <c r="H43" s="11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</row>
    <row r="44" spans="1:20" x14ac:dyDescent="0.3">
      <c r="E44" s="59" t="s">
        <v>36</v>
      </c>
    </row>
  </sheetData>
  <mergeCells count="40">
    <mergeCell ref="R36:R37"/>
    <mergeCell ref="S36:S37"/>
    <mergeCell ref="T36:T37"/>
    <mergeCell ref="D40:T40"/>
    <mergeCell ref="G35:G36"/>
    <mergeCell ref="H35:H36"/>
    <mergeCell ref="I35:I36"/>
    <mergeCell ref="J35:J36"/>
    <mergeCell ref="Q36:Q37"/>
    <mergeCell ref="I33:J33"/>
    <mergeCell ref="B34:E34"/>
    <mergeCell ref="G34:J34"/>
    <mergeCell ref="L34:O34"/>
    <mergeCell ref="Q34:T34"/>
    <mergeCell ref="B27:C29"/>
    <mergeCell ref="B31:C31"/>
    <mergeCell ref="G31:H31"/>
    <mergeCell ref="L31:M31"/>
    <mergeCell ref="Q31:R31"/>
    <mergeCell ref="D18:T18"/>
    <mergeCell ref="I10:I11"/>
    <mergeCell ref="J10:J11"/>
    <mergeCell ref="G10:G11"/>
    <mergeCell ref="H10:H11"/>
    <mergeCell ref="E15:T15"/>
    <mergeCell ref="Q10:Q11"/>
    <mergeCell ref="R10:R11"/>
    <mergeCell ref="S10:S11"/>
    <mergeCell ref="T10:T11"/>
    <mergeCell ref="D14:I14"/>
    <mergeCell ref="L6:M6"/>
    <mergeCell ref="Q6:R6"/>
    <mergeCell ref="I8:J8"/>
    <mergeCell ref="B2:C4"/>
    <mergeCell ref="B9:E9"/>
    <mergeCell ref="G9:J9"/>
    <mergeCell ref="L9:O9"/>
    <mergeCell ref="Q9:T9"/>
    <mergeCell ref="B6:C6"/>
    <mergeCell ref="G6:H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4"/>
  <sheetViews>
    <sheetView showGridLines="0" zoomScaleNormal="100" workbookViewId="0">
      <selection activeCell="E46" sqref="E46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5.5546875" bestFit="1" customWidth="1"/>
    <col min="8" max="8" width="11.33203125" bestFit="1" customWidth="1"/>
  </cols>
  <sheetData>
    <row r="2" spans="2:14" x14ac:dyDescent="0.3">
      <c r="B2" s="162">
        <v>5</v>
      </c>
      <c r="C2" s="162"/>
      <c r="D2" s="2" t="s">
        <v>88</v>
      </c>
      <c r="E2" s="2"/>
      <c r="F2" s="6"/>
      <c r="G2" s="6"/>
    </row>
    <row r="3" spans="2:14" x14ac:dyDescent="0.3">
      <c r="B3" s="162"/>
      <c r="C3" s="162"/>
      <c r="D3" s="8" t="s">
        <v>89</v>
      </c>
      <c r="E3" s="8"/>
      <c r="F3" s="6"/>
      <c r="G3" s="6"/>
    </row>
    <row r="4" spans="2:14" x14ac:dyDescent="0.3">
      <c r="B4" s="162"/>
      <c r="C4" s="162"/>
      <c r="D4" s="29" t="s">
        <v>2</v>
      </c>
      <c r="E4" s="29"/>
      <c r="F4" s="103"/>
      <c r="G4" s="103"/>
    </row>
    <row r="5" spans="2:14" x14ac:dyDescent="0.3">
      <c r="G5" t="s">
        <v>100</v>
      </c>
    </row>
    <row r="6" spans="2:14" x14ac:dyDescent="0.3">
      <c r="B6" s="163" t="s">
        <v>4</v>
      </c>
      <c r="C6" s="163"/>
      <c r="D6" s="61" t="s">
        <v>5</v>
      </c>
      <c r="E6" s="13" t="s">
        <v>6</v>
      </c>
    </row>
    <row r="7" spans="2:14" x14ac:dyDescent="0.3">
      <c r="B7" s="102">
        <v>0.41666666666666669</v>
      </c>
      <c r="C7" s="102">
        <v>0.5</v>
      </c>
      <c r="D7" s="153">
        <v>10</v>
      </c>
      <c r="E7" s="44" t="s">
        <v>82</v>
      </c>
      <c r="G7" t="s">
        <v>101</v>
      </c>
    </row>
    <row r="8" spans="2:14" x14ac:dyDescent="0.3">
      <c r="B8" s="102">
        <f>B7+TIME(0,D7,0)</f>
        <v>0.4236111111111111</v>
      </c>
      <c r="C8" s="102">
        <f>C7+TIME(0,D7,0)</f>
        <v>0.50694444444444442</v>
      </c>
      <c r="D8" s="151">
        <v>10</v>
      </c>
      <c r="E8" s="44" t="s">
        <v>96</v>
      </c>
      <c r="G8" t="s">
        <v>103</v>
      </c>
    </row>
    <row r="9" spans="2:14" ht="27" customHeight="1" x14ac:dyDescent="0.3">
      <c r="B9" s="102">
        <f t="shared" ref="B9:B10" si="0">B8+TIME(0,D8,0)</f>
        <v>0.43055555555555552</v>
      </c>
      <c r="C9" s="102">
        <f t="shared" ref="C9:C10" si="1">C8+TIME(0,D8,0)</f>
        <v>0.51388888888888884</v>
      </c>
      <c r="D9" s="151">
        <v>80</v>
      </c>
      <c r="E9" s="58" t="s">
        <v>39</v>
      </c>
      <c r="G9" s="53" t="s">
        <v>103</v>
      </c>
      <c r="L9" s="72"/>
      <c r="M9" s="72"/>
      <c r="N9" s="72"/>
    </row>
    <row r="10" spans="2:14" x14ac:dyDescent="0.3">
      <c r="B10" s="102">
        <f t="shared" si="0"/>
        <v>0.48611111111111105</v>
      </c>
      <c r="C10" s="102">
        <f t="shared" si="1"/>
        <v>0.56944444444444442</v>
      </c>
      <c r="D10" s="151">
        <v>10</v>
      </c>
      <c r="E10" s="44" t="s">
        <v>86</v>
      </c>
      <c r="G10" s="53" t="s">
        <v>102</v>
      </c>
      <c r="H10" t="s">
        <v>103</v>
      </c>
      <c r="I10">
        <f ca="1">SUMIF(G$7:G$11,"=P",D$7:D$10)</f>
        <v>90</v>
      </c>
      <c r="L10" s="72"/>
      <c r="M10" s="72"/>
      <c r="N10" s="72"/>
    </row>
    <row r="11" spans="2:14" hidden="1" x14ac:dyDescent="0.3">
      <c r="B11" s="62"/>
      <c r="C11" s="81" t="s">
        <v>14</v>
      </c>
      <c r="D11" s="62">
        <f>SUM(D7:D10)</f>
        <v>110</v>
      </c>
      <c r="G11" s="53"/>
      <c r="H11" s="53" t="s">
        <v>103</v>
      </c>
      <c r="I11">
        <f t="shared" ref="I11" ca="1" si="2">SUMIF(G$7:G$11,"=T",D$7:D$10)</f>
        <v>10</v>
      </c>
    </row>
    <row r="12" spans="2:14" x14ac:dyDescent="0.3">
      <c r="B12" s="62"/>
      <c r="C12" s="62"/>
      <c r="G12" s="53"/>
      <c r="H12" t="s">
        <v>101</v>
      </c>
      <c r="I12">
        <f ca="1">SUMIF(G$7:G$11,"=T",D$7:D$10)</f>
        <v>10</v>
      </c>
    </row>
    <row r="13" spans="2:14" ht="14.4" customHeight="1" x14ac:dyDescent="0.3">
      <c r="B13" s="62"/>
      <c r="C13" s="62"/>
      <c r="D13" s="164" t="s">
        <v>90</v>
      </c>
      <c r="E13" s="164"/>
      <c r="F13" s="28"/>
      <c r="G13" s="53"/>
      <c r="H13" t="s">
        <v>102</v>
      </c>
      <c r="I13">
        <f ca="1">SUMIF(G$7:G$11,"=A",D$7:D$10)</f>
        <v>10</v>
      </c>
      <c r="J13" s="28"/>
    </row>
    <row r="14" spans="2:14" x14ac:dyDescent="0.3">
      <c r="G14" s="53"/>
      <c r="H14" s="53"/>
      <c r="J14" s="26"/>
      <c r="K14" s="26"/>
      <c r="L14" s="26"/>
      <c r="M14" s="26"/>
    </row>
    <row r="15" spans="2:14" x14ac:dyDescent="0.3">
      <c r="G15" s="53"/>
      <c r="J15" s="26"/>
      <c r="K15" s="6"/>
      <c r="L15" s="6"/>
      <c r="M15" s="26"/>
    </row>
    <row r="16" spans="2:14" x14ac:dyDescent="0.3">
      <c r="J16" s="26"/>
      <c r="K16" s="6"/>
      <c r="L16" s="6"/>
      <c r="M16" s="26"/>
    </row>
    <row r="17" spans="1:13" x14ac:dyDescent="0.3">
      <c r="J17" s="33"/>
      <c r="K17" s="34"/>
      <c r="L17" s="6"/>
      <c r="M17" s="26"/>
    </row>
    <row r="18" spans="1:13" x14ac:dyDescent="0.3">
      <c r="J18" s="26"/>
      <c r="K18" s="6"/>
      <c r="L18" s="6"/>
      <c r="M18" s="26"/>
    </row>
    <row r="19" spans="1:13" x14ac:dyDescent="0.3">
      <c r="A19" t="s">
        <v>74</v>
      </c>
      <c r="J19" s="26"/>
      <c r="K19" s="6"/>
      <c r="L19" s="6"/>
      <c r="M19" s="26"/>
    </row>
    <row r="20" spans="1:13" x14ac:dyDescent="0.3">
      <c r="I20" s="26"/>
      <c r="J20" s="26"/>
      <c r="K20" s="26"/>
      <c r="L20" s="26"/>
      <c r="M20" s="26"/>
    </row>
    <row r="21" spans="1:13" x14ac:dyDescent="0.3">
      <c r="B21" s="117"/>
      <c r="C21" s="117"/>
      <c r="I21" s="26"/>
      <c r="J21" s="26"/>
      <c r="K21" s="26"/>
      <c r="L21" s="26"/>
      <c r="M21" s="26"/>
    </row>
    <row r="22" spans="1:13" x14ac:dyDescent="0.3">
      <c r="B22" s="162">
        <v>5</v>
      </c>
      <c r="C22" s="162"/>
      <c r="D22" s="2" t="s">
        <v>0</v>
      </c>
      <c r="E22" s="2"/>
    </row>
    <row r="23" spans="1:13" x14ac:dyDescent="0.3">
      <c r="B23" s="162"/>
      <c r="C23" s="162"/>
      <c r="D23" s="8" t="s">
        <v>1</v>
      </c>
      <c r="E23" s="8"/>
    </row>
    <row r="24" spans="1:13" x14ac:dyDescent="0.3">
      <c r="B24" s="162"/>
      <c r="C24" s="162"/>
      <c r="D24" s="29" t="s">
        <v>2</v>
      </c>
      <c r="E24" s="29"/>
    </row>
    <row r="25" spans="1:13" x14ac:dyDescent="0.3">
      <c r="B25" s="117"/>
      <c r="C25" s="117"/>
    </row>
    <row r="26" spans="1:13" x14ac:dyDescent="0.3">
      <c r="B26" s="163" t="s">
        <v>4</v>
      </c>
      <c r="C26" s="163"/>
      <c r="D26" s="115" t="s">
        <v>5</v>
      </c>
      <c r="E26" s="13" t="s">
        <v>6</v>
      </c>
    </row>
    <row r="27" spans="1:13" x14ac:dyDescent="0.3">
      <c r="B27" s="102">
        <v>0.4236111111111111</v>
      </c>
      <c r="C27" s="102">
        <v>0.51388888888888895</v>
      </c>
      <c r="D27" s="124">
        <v>30</v>
      </c>
      <c r="E27" s="122" t="s">
        <v>64</v>
      </c>
    </row>
    <row r="28" spans="1:13" x14ac:dyDescent="0.3">
      <c r="B28" s="102">
        <v>0.44444444444444442</v>
      </c>
      <c r="C28" s="102">
        <v>0.53472222222222221</v>
      </c>
      <c r="D28" s="43">
        <v>10</v>
      </c>
      <c r="E28" s="44" t="s">
        <v>38</v>
      </c>
    </row>
    <row r="29" spans="1:13" x14ac:dyDescent="0.3">
      <c r="B29" s="102">
        <v>0.4513888888888889</v>
      </c>
      <c r="C29" s="102">
        <v>4.1666666666666664E-2</v>
      </c>
      <c r="D29" s="43">
        <v>10</v>
      </c>
      <c r="E29" s="44" t="s">
        <v>60</v>
      </c>
    </row>
    <row r="30" spans="1:13" x14ac:dyDescent="0.3">
      <c r="B30" s="102">
        <v>0.45833333333333331</v>
      </c>
      <c r="C30" s="102">
        <v>4.8611111111111112E-2</v>
      </c>
      <c r="D30" s="43">
        <v>60</v>
      </c>
      <c r="E30" s="58" t="s">
        <v>39</v>
      </c>
    </row>
    <row r="31" spans="1:13" x14ac:dyDescent="0.3">
      <c r="B31" s="117"/>
      <c r="C31" s="81" t="s">
        <v>14</v>
      </c>
      <c r="D31" s="117">
        <f>SUM(D27:D30)</f>
        <v>110</v>
      </c>
    </row>
    <row r="32" spans="1:13" x14ac:dyDescent="0.3">
      <c r="B32" s="117"/>
      <c r="C32" s="117"/>
    </row>
    <row r="33" spans="2:5" x14ac:dyDescent="0.3">
      <c r="B33" s="117"/>
      <c r="C33" s="117"/>
      <c r="D33" s="164" t="s">
        <v>24</v>
      </c>
      <c r="E33" s="164"/>
    </row>
    <row r="34" spans="2:5" x14ac:dyDescent="0.3">
      <c r="B34" s="117"/>
      <c r="C34" s="117"/>
    </row>
  </sheetData>
  <mergeCells count="6">
    <mergeCell ref="D33:E33"/>
    <mergeCell ref="B6:C6"/>
    <mergeCell ref="D13:E13"/>
    <mergeCell ref="B2:C4"/>
    <mergeCell ref="B22:C24"/>
    <mergeCell ref="B26:C2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5"/>
  <sheetViews>
    <sheetView showGridLines="0" zoomScaleNormal="100" workbookViewId="0">
      <selection activeCell="H19" sqref="H19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2" spans="2:9" x14ac:dyDescent="0.3">
      <c r="B2" s="162">
        <v>6</v>
      </c>
      <c r="C2" s="162"/>
      <c r="D2" s="2" t="s">
        <v>88</v>
      </c>
      <c r="E2" s="2"/>
      <c r="F2" s="6"/>
      <c r="G2" s="6"/>
    </row>
    <row r="3" spans="2:9" x14ac:dyDescent="0.3">
      <c r="B3" s="162"/>
      <c r="C3" s="162"/>
      <c r="D3" s="8" t="s">
        <v>89</v>
      </c>
      <c r="E3" s="8"/>
      <c r="F3" s="6"/>
      <c r="G3" s="6"/>
    </row>
    <row r="4" spans="2:9" x14ac:dyDescent="0.3">
      <c r="B4" s="162"/>
      <c r="C4" s="162"/>
      <c r="D4" s="29" t="s">
        <v>2</v>
      </c>
      <c r="E4" s="29"/>
      <c r="F4" s="103"/>
      <c r="G4" s="103"/>
    </row>
    <row r="5" spans="2:9" x14ac:dyDescent="0.3">
      <c r="G5" t="s">
        <v>100</v>
      </c>
    </row>
    <row r="6" spans="2:9" x14ac:dyDescent="0.3">
      <c r="B6" s="163" t="s">
        <v>4</v>
      </c>
      <c r="C6" s="163"/>
      <c r="D6" s="61" t="s">
        <v>5</v>
      </c>
      <c r="E6" s="13" t="s">
        <v>6</v>
      </c>
    </row>
    <row r="7" spans="2:9" x14ac:dyDescent="0.3">
      <c r="B7" s="102">
        <v>0.41666666666666669</v>
      </c>
      <c r="C7" s="102">
        <v>0.5</v>
      </c>
      <c r="D7" s="152">
        <v>10</v>
      </c>
      <c r="E7" s="47" t="s">
        <v>69</v>
      </c>
      <c r="G7" t="s">
        <v>101</v>
      </c>
    </row>
    <row r="8" spans="2:9" ht="43.2" customHeight="1" x14ac:dyDescent="0.3">
      <c r="B8" s="102">
        <f>B7+TIME(0,D7,0)</f>
        <v>0.4236111111111111</v>
      </c>
      <c r="C8" s="102">
        <f>C7+TIME(0,D7,0)</f>
        <v>0.50694444444444442</v>
      </c>
      <c r="D8" s="151">
        <v>65</v>
      </c>
      <c r="E8" s="107" t="s">
        <v>40</v>
      </c>
      <c r="G8" t="s">
        <v>103</v>
      </c>
    </row>
    <row r="9" spans="2:9" x14ac:dyDescent="0.3">
      <c r="B9" s="102">
        <f t="shared" ref="B9:B12" si="0">B8+TIME(0,D8,0)</f>
        <v>0.46875</v>
      </c>
      <c r="C9" s="102">
        <f t="shared" ref="C9:C12" si="1">C8+TIME(0,D8,0)</f>
        <v>0.55208333333333326</v>
      </c>
      <c r="D9" s="150">
        <v>5</v>
      </c>
      <c r="E9" s="30" t="s">
        <v>41</v>
      </c>
      <c r="G9" s="53" t="s">
        <v>103</v>
      </c>
    </row>
    <row r="10" spans="2:9" x14ac:dyDescent="0.3">
      <c r="B10" s="102">
        <f t="shared" si="0"/>
        <v>0.47222222222222221</v>
      </c>
      <c r="C10" s="102">
        <f t="shared" si="1"/>
        <v>0.55555555555555547</v>
      </c>
      <c r="D10" s="150">
        <v>15</v>
      </c>
      <c r="E10" s="30" t="s">
        <v>42</v>
      </c>
      <c r="G10" s="53" t="s">
        <v>103</v>
      </c>
    </row>
    <row r="11" spans="2:9" x14ac:dyDescent="0.3">
      <c r="B11" s="102">
        <f t="shared" si="0"/>
        <v>0.4826388888888889</v>
      </c>
      <c r="C11" s="102">
        <f t="shared" si="1"/>
        <v>0.5659722222222221</v>
      </c>
      <c r="D11" s="150">
        <v>10</v>
      </c>
      <c r="E11" s="47" t="s">
        <v>98</v>
      </c>
      <c r="G11" s="53" t="s">
        <v>103</v>
      </c>
      <c r="H11" s="53" t="s">
        <v>103</v>
      </c>
      <c r="I11">
        <f>SUMIF(G7:G12,"=p",D7:D12)</f>
        <v>95</v>
      </c>
    </row>
    <row r="12" spans="2:9" x14ac:dyDescent="0.3">
      <c r="B12" s="102">
        <f t="shared" si="0"/>
        <v>0.48958333333333331</v>
      </c>
      <c r="C12" s="102">
        <f t="shared" si="1"/>
        <v>0.57291666666666652</v>
      </c>
      <c r="D12" s="150">
        <v>5</v>
      </c>
      <c r="E12" s="47" t="s">
        <v>86</v>
      </c>
      <c r="G12" s="53" t="s">
        <v>102</v>
      </c>
      <c r="H12" t="s">
        <v>101</v>
      </c>
      <c r="I12">
        <f>SUMIF(G$7:G$13,"=T",D$7:D$13)</f>
        <v>10</v>
      </c>
    </row>
    <row r="13" spans="2:9" hidden="1" x14ac:dyDescent="0.3">
      <c r="C13" s="81" t="s">
        <v>14</v>
      </c>
      <c r="D13" s="62">
        <f>SUM(D7:D12)</f>
        <v>110</v>
      </c>
      <c r="G13" s="53" t="s">
        <v>103</v>
      </c>
      <c r="H13" t="s">
        <v>102</v>
      </c>
      <c r="I13">
        <f t="shared" ref="I13" si="2">SUMIF(G$7:G$13,"=A",D$7:D$13)</f>
        <v>5</v>
      </c>
    </row>
    <row r="14" spans="2:9" x14ac:dyDescent="0.3">
      <c r="B14" s="112"/>
      <c r="C14" s="81"/>
      <c r="D14" s="112"/>
      <c r="G14" s="53"/>
      <c r="H14" s="53" t="s">
        <v>102</v>
      </c>
      <c r="I14">
        <f>SUMIF(G$7:G$13,"=A",D$7:D$13)</f>
        <v>5</v>
      </c>
    </row>
    <row r="15" spans="2:9" x14ac:dyDescent="0.3">
      <c r="B15" s="59" t="s">
        <v>99</v>
      </c>
      <c r="G15" s="53"/>
    </row>
    <row r="17" spans="1:5" x14ac:dyDescent="0.3">
      <c r="B17" s="59"/>
    </row>
    <row r="20" spans="1:5" x14ac:dyDescent="0.3">
      <c r="A20" t="s">
        <v>74</v>
      </c>
    </row>
    <row r="22" spans="1:5" x14ac:dyDescent="0.3">
      <c r="B22" s="117"/>
      <c r="C22" s="117"/>
    </row>
    <row r="23" spans="1:5" x14ac:dyDescent="0.3">
      <c r="B23" s="162">
        <v>6</v>
      </c>
      <c r="C23" s="162"/>
      <c r="D23" s="2" t="s">
        <v>0</v>
      </c>
      <c r="E23" s="2"/>
    </row>
    <row r="24" spans="1:5" x14ac:dyDescent="0.3">
      <c r="B24" s="162"/>
      <c r="C24" s="162"/>
      <c r="D24" s="8" t="s">
        <v>1</v>
      </c>
      <c r="E24" s="8"/>
    </row>
    <row r="25" spans="1:5" x14ac:dyDescent="0.3">
      <c r="B25" s="162"/>
      <c r="C25" s="162"/>
      <c r="D25" s="29" t="s">
        <v>2</v>
      </c>
      <c r="E25" s="29"/>
    </row>
    <row r="26" spans="1:5" x14ac:dyDescent="0.3">
      <c r="B26" s="117"/>
      <c r="C26" s="117"/>
    </row>
    <row r="27" spans="1:5" x14ac:dyDescent="0.3">
      <c r="B27" s="209" t="s">
        <v>4</v>
      </c>
      <c r="C27" s="210"/>
      <c r="D27" s="115" t="s">
        <v>5</v>
      </c>
      <c r="E27" s="13" t="s">
        <v>6</v>
      </c>
    </row>
    <row r="28" spans="1:5" x14ac:dyDescent="0.3">
      <c r="B28" s="9">
        <v>0.4236111111111111</v>
      </c>
      <c r="C28" s="9">
        <v>0.51388888888888895</v>
      </c>
      <c r="D28" s="127">
        <v>10</v>
      </c>
      <c r="E28" s="47" t="s">
        <v>77</v>
      </c>
    </row>
    <row r="29" spans="1:5" x14ac:dyDescent="0.3">
      <c r="B29" s="90">
        <v>0.43055555555555558</v>
      </c>
      <c r="C29" s="90">
        <v>0.52083333333333337</v>
      </c>
      <c r="D29" s="43">
        <v>65</v>
      </c>
      <c r="E29" s="107" t="s">
        <v>40</v>
      </c>
    </row>
    <row r="30" spans="1:5" x14ac:dyDescent="0.3">
      <c r="B30" s="9">
        <v>0.47569444444444442</v>
      </c>
      <c r="C30" s="9">
        <v>6.5972222222222224E-2</v>
      </c>
      <c r="D30" s="1">
        <v>10</v>
      </c>
      <c r="E30" s="30" t="s">
        <v>41</v>
      </c>
    </row>
    <row r="31" spans="1:5" x14ac:dyDescent="0.3">
      <c r="B31" s="9">
        <v>0.4826388888888889</v>
      </c>
      <c r="C31" s="9">
        <v>7.2916666666666671E-2</v>
      </c>
      <c r="D31" s="1">
        <v>15</v>
      </c>
      <c r="E31" s="30" t="s">
        <v>42</v>
      </c>
    </row>
    <row r="32" spans="1:5" x14ac:dyDescent="0.3">
      <c r="B32" s="9">
        <v>0.49305555555555558</v>
      </c>
      <c r="C32" s="9">
        <v>8.3333333333333329E-2</v>
      </c>
      <c r="D32" s="1">
        <v>10</v>
      </c>
      <c r="E32" s="47" t="s">
        <v>78</v>
      </c>
    </row>
    <row r="33" spans="2:4" x14ac:dyDescent="0.3">
      <c r="B33" s="117"/>
      <c r="C33" s="81" t="s">
        <v>14</v>
      </c>
      <c r="D33" s="117">
        <f>SUM(D28:D32)</f>
        <v>110</v>
      </c>
    </row>
    <row r="34" spans="2:4" x14ac:dyDescent="0.3">
      <c r="B34" s="117"/>
      <c r="C34" s="81"/>
      <c r="D34" s="117"/>
    </row>
    <row r="35" spans="2:4" x14ac:dyDescent="0.3">
      <c r="B35" s="59" t="s">
        <v>70</v>
      </c>
      <c r="C35" s="117"/>
    </row>
  </sheetData>
  <mergeCells count="4">
    <mergeCell ref="B6:C6"/>
    <mergeCell ref="B2:C4"/>
    <mergeCell ref="B23:C25"/>
    <mergeCell ref="B27:C27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"/>
  <sheetViews>
    <sheetView showGridLines="0" zoomScaleNormal="100" workbookViewId="0">
      <selection activeCell="G14" sqref="G14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2" spans="2:10" x14ac:dyDescent="0.3">
      <c r="B2" s="162">
        <v>7</v>
      </c>
      <c r="C2" s="162"/>
      <c r="D2" s="2" t="s">
        <v>88</v>
      </c>
      <c r="E2" s="2"/>
      <c r="F2" s="6"/>
      <c r="G2" s="6"/>
    </row>
    <row r="3" spans="2:10" x14ac:dyDescent="0.3">
      <c r="B3" s="162"/>
      <c r="C3" s="162"/>
      <c r="D3" s="8" t="s">
        <v>89</v>
      </c>
      <c r="E3" s="8"/>
      <c r="F3" s="6"/>
      <c r="G3" s="6"/>
    </row>
    <row r="4" spans="2:10" x14ac:dyDescent="0.3">
      <c r="B4" s="162"/>
      <c r="C4" s="162"/>
      <c r="D4" s="29" t="s">
        <v>2</v>
      </c>
      <c r="E4" s="29"/>
      <c r="F4" s="103"/>
      <c r="G4" s="103"/>
    </row>
    <row r="5" spans="2:10" x14ac:dyDescent="0.3">
      <c r="D5" s="10"/>
      <c r="E5" s="10"/>
      <c r="G5" t="s">
        <v>100</v>
      </c>
    </row>
    <row r="6" spans="2:10" x14ac:dyDescent="0.3">
      <c r="B6" s="163" t="s">
        <v>4</v>
      </c>
      <c r="C6" s="163"/>
      <c r="D6" s="61" t="s">
        <v>5</v>
      </c>
      <c r="E6" s="13" t="s">
        <v>6</v>
      </c>
    </row>
    <row r="7" spans="2:10" x14ac:dyDescent="0.3">
      <c r="B7" s="102">
        <v>0.41666666666666669</v>
      </c>
      <c r="C7" s="102">
        <v>0.5</v>
      </c>
      <c r="D7" s="150">
        <v>10</v>
      </c>
      <c r="E7" s="63" t="s">
        <v>71</v>
      </c>
      <c r="G7" t="s">
        <v>101</v>
      </c>
    </row>
    <row r="8" spans="2:10" ht="45" customHeight="1" x14ac:dyDescent="0.3">
      <c r="B8" s="102">
        <f>B7+TIME(0,D7,0)</f>
        <v>0.4236111111111111</v>
      </c>
      <c r="C8" s="102">
        <f>C7+TIME(0,D7,0)</f>
        <v>0.50694444444444442</v>
      </c>
      <c r="D8" s="151">
        <v>90</v>
      </c>
      <c r="E8" s="58" t="s">
        <v>68</v>
      </c>
      <c r="G8" t="s">
        <v>103</v>
      </c>
    </row>
    <row r="9" spans="2:10" ht="14.4" customHeight="1" x14ac:dyDescent="0.3">
      <c r="B9" s="102">
        <f>B8+TIME(0,D8,0)</f>
        <v>0.4861111111111111</v>
      </c>
      <c r="C9" s="102">
        <f>C8+TIME(0,D8,0)</f>
        <v>0.56944444444444442</v>
      </c>
      <c r="D9" s="151">
        <v>10</v>
      </c>
      <c r="E9" s="63" t="s">
        <v>86</v>
      </c>
      <c r="G9" s="53" t="s">
        <v>102</v>
      </c>
    </row>
    <row r="10" spans="2:10" hidden="1" x14ac:dyDescent="0.3">
      <c r="B10" s="62"/>
      <c r="C10" s="81" t="s">
        <v>14</v>
      </c>
      <c r="D10" s="62">
        <f>SUM(D7:D9)</f>
        <v>110</v>
      </c>
      <c r="E10" s="4"/>
      <c r="G10" s="53" t="s">
        <v>101</v>
      </c>
    </row>
    <row r="11" spans="2:10" x14ac:dyDescent="0.3">
      <c r="B11" s="62"/>
      <c r="C11" s="64"/>
      <c r="D11" s="26"/>
      <c r="G11" s="53"/>
      <c r="H11" s="53" t="s">
        <v>103</v>
      </c>
      <c r="I11">
        <f>SUMIF(G$7:G$9,"=p",D$7:D$9)</f>
        <v>90</v>
      </c>
    </row>
    <row r="12" spans="2:10" ht="14.4" customHeight="1" x14ac:dyDescent="0.3">
      <c r="B12" s="62"/>
      <c r="C12" s="62"/>
      <c r="D12" s="211"/>
      <c r="E12" s="211"/>
      <c r="F12" s="28"/>
      <c r="G12" s="53"/>
      <c r="H12" t="s">
        <v>101</v>
      </c>
      <c r="I12">
        <f>SUMIF(G$7:G$9,"=T",D$7:D$9)</f>
        <v>10</v>
      </c>
      <c r="J12" s="28"/>
    </row>
    <row r="13" spans="2:10" x14ac:dyDescent="0.3">
      <c r="G13" s="53"/>
      <c r="H13" t="s">
        <v>102</v>
      </c>
      <c r="I13">
        <f>SUMIF(G$7:G$9,"=A",D$7:D$9)</f>
        <v>10</v>
      </c>
    </row>
    <row r="14" spans="2:10" x14ac:dyDescent="0.3">
      <c r="G14" s="53"/>
      <c r="H14" s="53"/>
    </row>
    <row r="15" spans="2:10" x14ac:dyDescent="0.3">
      <c r="G15" s="53"/>
    </row>
    <row r="17" spans="1:5" x14ac:dyDescent="0.3">
      <c r="A17" t="s">
        <v>74</v>
      </c>
    </row>
    <row r="19" spans="1:5" x14ac:dyDescent="0.3">
      <c r="B19" s="117"/>
      <c r="C19" s="117"/>
    </row>
    <row r="20" spans="1:5" x14ac:dyDescent="0.3">
      <c r="B20" s="162">
        <v>7</v>
      </c>
      <c r="C20" s="162"/>
      <c r="D20" s="2" t="s">
        <v>0</v>
      </c>
      <c r="E20" s="2"/>
    </row>
    <row r="21" spans="1:5" x14ac:dyDescent="0.3">
      <c r="B21" s="162"/>
      <c r="C21" s="162"/>
      <c r="D21" s="8" t="s">
        <v>1</v>
      </c>
      <c r="E21" s="8"/>
    </row>
    <row r="22" spans="1:5" x14ac:dyDescent="0.3">
      <c r="B22" s="162"/>
      <c r="C22" s="162"/>
      <c r="D22" s="29" t="s">
        <v>2</v>
      </c>
      <c r="E22" s="29"/>
    </row>
    <row r="23" spans="1:5" x14ac:dyDescent="0.3">
      <c r="B23" s="117"/>
      <c r="C23" s="117"/>
      <c r="D23" s="117"/>
      <c r="E23" s="117"/>
    </row>
    <row r="24" spans="1:5" x14ac:dyDescent="0.3">
      <c r="B24" s="163" t="s">
        <v>4</v>
      </c>
      <c r="C24" s="163"/>
      <c r="D24" s="115" t="s">
        <v>5</v>
      </c>
      <c r="E24" s="13" t="s">
        <v>6</v>
      </c>
    </row>
    <row r="25" spans="1:5" x14ac:dyDescent="0.3">
      <c r="B25" s="9">
        <v>0.4236111111111111</v>
      </c>
      <c r="C25" s="9">
        <v>0.51388888888888895</v>
      </c>
      <c r="D25" s="1">
        <v>15</v>
      </c>
      <c r="E25" s="132" t="s">
        <v>76</v>
      </c>
    </row>
    <row r="26" spans="1:5" x14ac:dyDescent="0.3">
      <c r="B26" s="90">
        <v>0.43402777777777773</v>
      </c>
      <c r="C26" s="90">
        <v>0.52430555555555558</v>
      </c>
      <c r="D26" s="43">
        <v>95</v>
      </c>
      <c r="E26" s="58" t="s">
        <v>68</v>
      </c>
    </row>
    <row r="27" spans="1:5" x14ac:dyDescent="0.3">
      <c r="B27" s="117"/>
      <c r="C27" s="81" t="s">
        <v>14</v>
      </c>
      <c r="D27" s="117">
        <f>SUM(D25:D26)</f>
        <v>110</v>
      </c>
      <c r="E27" s="119"/>
    </row>
    <row r="28" spans="1:5" x14ac:dyDescent="0.3">
      <c r="B28" s="117"/>
      <c r="C28" s="118"/>
      <c r="D28" s="26"/>
    </row>
    <row r="29" spans="1:5" x14ac:dyDescent="0.3">
      <c r="B29" s="117"/>
      <c r="C29" s="117"/>
      <c r="D29" s="211"/>
      <c r="E29" s="211"/>
    </row>
  </sheetData>
  <mergeCells count="6">
    <mergeCell ref="D29:E29"/>
    <mergeCell ref="B6:C6"/>
    <mergeCell ref="D12:E12"/>
    <mergeCell ref="B2:C4"/>
    <mergeCell ref="B20:C22"/>
    <mergeCell ref="B24:C2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3"/>
  <sheetViews>
    <sheetView showGridLines="0" zoomScaleNormal="100" workbookViewId="0">
      <selection activeCell="J22" sqref="J22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33203125" bestFit="1" customWidth="1"/>
    <col min="6" max="6" width="3.33203125" customWidth="1"/>
    <col min="7" max="8" width="6.5546875" style="10" customWidth="1"/>
    <col min="9" max="9" width="14.33203125" bestFit="1" customWidth="1"/>
    <col min="10" max="10" width="35" bestFit="1" customWidth="1"/>
  </cols>
  <sheetData>
    <row r="2" spans="2:14" x14ac:dyDescent="0.3">
      <c r="B2" s="162">
        <v>8</v>
      </c>
      <c r="C2" s="162"/>
      <c r="D2" s="2" t="s">
        <v>88</v>
      </c>
      <c r="E2" s="2"/>
      <c r="F2" s="6"/>
      <c r="G2" s="6"/>
      <c r="H2"/>
    </row>
    <row r="3" spans="2:14" x14ac:dyDescent="0.3">
      <c r="B3" s="162"/>
      <c r="C3" s="162"/>
      <c r="D3" s="8" t="s">
        <v>89</v>
      </c>
      <c r="E3" s="8"/>
      <c r="F3" s="6"/>
      <c r="G3" s="6"/>
      <c r="H3"/>
    </row>
    <row r="4" spans="2:14" x14ac:dyDescent="0.3">
      <c r="B4" s="162"/>
      <c r="C4" s="162"/>
      <c r="D4" s="29" t="s">
        <v>2</v>
      </c>
      <c r="E4" s="29"/>
      <c r="F4" s="103"/>
      <c r="G4" s="103"/>
      <c r="H4"/>
    </row>
    <row r="6" spans="2:14" x14ac:dyDescent="0.3">
      <c r="B6" s="163" t="s">
        <v>4</v>
      </c>
      <c r="C6" s="163"/>
      <c r="D6" s="61" t="s">
        <v>5</v>
      </c>
      <c r="E6" s="13" t="s">
        <v>6</v>
      </c>
      <c r="F6" s="12"/>
      <c r="G6" s="209" t="s">
        <v>4</v>
      </c>
      <c r="H6" s="210"/>
      <c r="I6" s="61" t="s">
        <v>5</v>
      </c>
      <c r="J6" s="13" t="s">
        <v>6</v>
      </c>
      <c r="L6" t="s">
        <v>100</v>
      </c>
    </row>
    <row r="7" spans="2:14" x14ac:dyDescent="0.3">
      <c r="B7" s="62"/>
      <c r="C7" s="11"/>
      <c r="D7" s="11"/>
      <c r="E7" s="7"/>
      <c r="F7" s="4"/>
      <c r="G7" s="7"/>
      <c r="H7" s="7"/>
      <c r="I7" s="7"/>
      <c r="J7" s="7"/>
      <c r="K7" s="26"/>
    </row>
    <row r="8" spans="2:14" x14ac:dyDescent="0.3">
      <c r="B8" s="213" t="s">
        <v>43</v>
      </c>
      <c r="C8" s="214"/>
      <c r="D8" s="214"/>
      <c r="E8" s="215"/>
      <c r="F8" s="64"/>
      <c r="G8" s="213" t="s">
        <v>44</v>
      </c>
      <c r="H8" s="214"/>
      <c r="I8" s="214"/>
      <c r="J8" s="215"/>
    </row>
    <row r="9" spans="2:14" x14ac:dyDescent="0.3">
      <c r="B9" s="197">
        <v>0.41666666666666669</v>
      </c>
      <c r="C9" s="197">
        <v>0.5</v>
      </c>
      <c r="D9" s="219">
        <v>45</v>
      </c>
      <c r="E9" s="221" t="s">
        <v>45</v>
      </c>
      <c r="F9" s="4"/>
      <c r="G9" s="102">
        <v>0.41666666666666669</v>
      </c>
      <c r="H9" s="102">
        <v>0.5</v>
      </c>
      <c r="I9" s="1">
        <v>30</v>
      </c>
      <c r="J9" s="32" t="s">
        <v>46</v>
      </c>
      <c r="L9" t="s">
        <v>103</v>
      </c>
    </row>
    <row r="10" spans="2:14" x14ac:dyDescent="0.3">
      <c r="B10" s="198"/>
      <c r="C10" s="198"/>
      <c r="D10" s="220"/>
      <c r="E10" s="222"/>
      <c r="F10" s="138"/>
      <c r="G10" s="9">
        <f>G9+TIME(0,I9,0)</f>
        <v>0.4375</v>
      </c>
      <c r="H10" s="9">
        <f>H9+TIME(0,I9,0)</f>
        <v>0.52083333333333337</v>
      </c>
      <c r="I10" s="1">
        <v>15</v>
      </c>
      <c r="J10" s="32" t="s">
        <v>85</v>
      </c>
      <c r="L10" s="53"/>
    </row>
    <row r="11" spans="2:14" x14ac:dyDescent="0.3">
      <c r="B11" s="102">
        <f>B9+TIME(0,D9,0)</f>
        <v>0.44791666666666669</v>
      </c>
      <c r="C11" s="102">
        <f>C9+TIME(0,D9,0)</f>
        <v>0.53125</v>
      </c>
      <c r="D11" s="1">
        <v>30</v>
      </c>
      <c r="E11" s="30" t="s">
        <v>46</v>
      </c>
      <c r="F11" s="4"/>
      <c r="G11" s="207">
        <f>G10+TIME(0,I10,0)</f>
        <v>0.44791666666666669</v>
      </c>
      <c r="H11" s="207">
        <f>H10+TIME(0,I10,0)</f>
        <v>0.53125</v>
      </c>
      <c r="I11" s="223">
        <v>45</v>
      </c>
      <c r="J11" s="221" t="s">
        <v>45</v>
      </c>
      <c r="L11" s="53" t="s">
        <v>103</v>
      </c>
    </row>
    <row r="12" spans="2:14" x14ac:dyDescent="0.3">
      <c r="B12" s="102">
        <f>B11+TIME(0,D11,0)</f>
        <v>0.46875</v>
      </c>
      <c r="C12" s="102">
        <f>C11+TIME(0,D11,0)</f>
        <v>0.55208333333333337</v>
      </c>
      <c r="D12" s="1">
        <v>15</v>
      </c>
      <c r="E12" s="32" t="s">
        <v>85</v>
      </c>
      <c r="F12" s="138"/>
      <c r="G12" s="208"/>
      <c r="H12" s="208"/>
      <c r="I12" s="223"/>
      <c r="J12" s="222"/>
      <c r="L12" s="53" t="s">
        <v>101</v>
      </c>
      <c r="M12" s="53" t="s">
        <v>103</v>
      </c>
      <c r="N12">
        <f ca="1">SUMIF(L$9:L$16,"=p",D$9:D$15)</f>
        <v>90</v>
      </c>
    </row>
    <row r="13" spans="2:14" x14ac:dyDescent="0.3">
      <c r="B13" s="144"/>
      <c r="C13" s="144"/>
      <c r="D13" s="145"/>
      <c r="E13" s="145"/>
      <c r="F13" s="146"/>
      <c r="G13" s="147"/>
      <c r="H13" s="147"/>
      <c r="I13" s="148"/>
      <c r="J13" s="149"/>
      <c r="L13" s="53"/>
      <c r="M13" t="s">
        <v>101</v>
      </c>
      <c r="N13">
        <f ca="1">SUMIF(L$9:L$16,"=T",D$9:D$15)</f>
        <v>15</v>
      </c>
    </row>
    <row r="14" spans="2:14" x14ac:dyDescent="0.3">
      <c r="B14" s="9">
        <f>B12+TIME(0,D12,0)</f>
        <v>0.47916666666666669</v>
      </c>
      <c r="C14" s="9">
        <f>C12+TIME(0,D12,0)</f>
        <v>0.5625</v>
      </c>
      <c r="D14" s="150">
        <v>15</v>
      </c>
      <c r="E14" s="216" t="s">
        <v>65</v>
      </c>
      <c r="F14" s="217"/>
      <c r="G14" s="217"/>
      <c r="H14" s="217"/>
      <c r="I14" s="217"/>
      <c r="J14" s="218"/>
      <c r="L14" s="53" t="s">
        <v>103</v>
      </c>
      <c r="M14" t="s">
        <v>102</v>
      </c>
      <c r="N14">
        <f ca="1">SUMIF(L$9:L$16,"=A",D$9:D$15)</f>
        <v>5</v>
      </c>
    </row>
    <row r="15" spans="2:14" x14ac:dyDescent="0.3">
      <c r="B15" s="9">
        <f>B14+TIME(0,D14,0)</f>
        <v>0.48958333333333337</v>
      </c>
      <c r="C15" s="9">
        <f>C14+TIME(0,D14,0)</f>
        <v>0.57291666666666663</v>
      </c>
      <c r="D15" s="150">
        <v>5</v>
      </c>
      <c r="E15" s="199" t="s">
        <v>86</v>
      </c>
      <c r="F15" s="200"/>
      <c r="G15" s="200"/>
      <c r="H15" s="200"/>
      <c r="I15" s="200"/>
      <c r="J15" s="201"/>
      <c r="L15" s="53" t="s">
        <v>102</v>
      </c>
      <c r="M15" s="53"/>
    </row>
    <row r="16" spans="2:14" hidden="1" x14ac:dyDescent="0.3">
      <c r="B16" s="62"/>
      <c r="C16" s="81" t="s">
        <v>14</v>
      </c>
      <c r="D16" s="62">
        <f>SUM(D9:D15)</f>
        <v>110</v>
      </c>
      <c r="G16" s="62"/>
      <c r="H16" s="62"/>
      <c r="I16" s="134">
        <f>SUM(I9:I15)+D14+D15</f>
        <v>110</v>
      </c>
      <c r="L16" s="53"/>
    </row>
    <row r="17" spans="1:10" x14ac:dyDescent="0.3">
      <c r="B17" s="62"/>
      <c r="C17" s="62"/>
      <c r="E17" s="212"/>
      <c r="F17" s="212"/>
      <c r="G17" s="212"/>
      <c r="H17" s="212"/>
      <c r="I17" s="212"/>
      <c r="J17" s="212"/>
    </row>
    <row r="18" spans="1:10" x14ac:dyDescent="0.3">
      <c r="B18" s="62"/>
      <c r="C18" s="62"/>
      <c r="E18" t="s">
        <v>25</v>
      </c>
      <c r="G18" s="62"/>
      <c r="H18" s="62"/>
    </row>
    <row r="19" spans="1:10" x14ac:dyDescent="0.3">
      <c r="B19" s="62"/>
      <c r="C19" s="62"/>
      <c r="E19" t="s">
        <v>26</v>
      </c>
      <c r="G19" s="62"/>
      <c r="H19" s="62"/>
    </row>
    <row r="23" spans="1:10" x14ac:dyDescent="0.3">
      <c r="A23" t="s">
        <v>74</v>
      </c>
    </row>
    <row r="25" spans="1:10" x14ac:dyDescent="0.3">
      <c r="B25" s="117"/>
      <c r="C25" s="117"/>
      <c r="G25" s="117"/>
      <c r="H25" s="117"/>
    </row>
    <row r="26" spans="1:10" x14ac:dyDescent="0.3">
      <c r="B26" s="162">
        <v>8</v>
      </c>
      <c r="C26" s="162"/>
      <c r="D26" s="2" t="s">
        <v>0</v>
      </c>
      <c r="E26" s="2"/>
      <c r="F26" s="6"/>
      <c r="G26" s="6"/>
      <c r="H26"/>
    </row>
    <row r="27" spans="1:10" x14ac:dyDescent="0.3">
      <c r="B27" s="162"/>
      <c r="C27" s="162"/>
      <c r="D27" s="8" t="s">
        <v>1</v>
      </c>
      <c r="E27" s="8"/>
      <c r="F27" s="6"/>
      <c r="G27" s="6"/>
      <c r="H27"/>
    </row>
    <row r="28" spans="1:10" x14ac:dyDescent="0.3">
      <c r="B28" s="162"/>
      <c r="C28" s="162"/>
      <c r="D28" s="29" t="s">
        <v>2</v>
      </c>
      <c r="E28" s="29"/>
      <c r="F28" s="103"/>
      <c r="G28" s="103"/>
      <c r="H28"/>
    </row>
    <row r="29" spans="1:10" x14ac:dyDescent="0.3">
      <c r="B29" s="117"/>
      <c r="C29" s="117"/>
      <c r="G29" s="117"/>
      <c r="H29" s="117"/>
    </row>
    <row r="30" spans="1:10" x14ac:dyDescent="0.3">
      <c r="B30" s="163" t="s">
        <v>4</v>
      </c>
      <c r="C30" s="163"/>
      <c r="D30" s="115" t="s">
        <v>5</v>
      </c>
      <c r="E30" s="13" t="s">
        <v>6</v>
      </c>
      <c r="F30" s="12"/>
      <c r="G30" s="209" t="s">
        <v>4</v>
      </c>
      <c r="H30" s="210"/>
      <c r="I30" s="115" t="s">
        <v>5</v>
      </c>
      <c r="J30" s="13" t="s">
        <v>6</v>
      </c>
    </row>
    <row r="31" spans="1:10" x14ac:dyDescent="0.3">
      <c r="B31" s="117"/>
      <c r="C31" s="11"/>
      <c r="D31" s="11"/>
      <c r="E31" s="7"/>
      <c r="F31" s="119"/>
      <c r="G31" s="7"/>
      <c r="H31" s="7"/>
      <c r="I31" s="7"/>
      <c r="J31" s="7"/>
    </row>
    <row r="32" spans="1:10" x14ac:dyDescent="0.3">
      <c r="B32" s="213" t="s">
        <v>43</v>
      </c>
      <c r="C32" s="214"/>
      <c r="D32" s="214"/>
      <c r="E32" s="215"/>
      <c r="F32" s="118"/>
      <c r="G32" s="213" t="s">
        <v>44</v>
      </c>
      <c r="H32" s="214"/>
      <c r="I32" s="214"/>
      <c r="J32" s="215"/>
    </row>
    <row r="33" spans="2:10" x14ac:dyDescent="0.3">
      <c r="B33" s="9">
        <v>0.4236111111111111</v>
      </c>
      <c r="C33" s="9">
        <v>0.51388888888888895</v>
      </c>
      <c r="D33" s="1">
        <v>30</v>
      </c>
      <c r="E33" s="32" t="s">
        <v>45</v>
      </c>
      <c r="F33" s="119"/>
      <c r="G33" s="9">
        <v>0.4236111111111111</v>
      </c>
      <c r="H33" s="9">
        <v>0.51388888888888895</v>
      </c>
      <c r="I33" s="1">
        <v>30</v>
      </c>
      <c r="J33" s="32" t="s">
        <v>46</v>
      </c>
    </row>
    <row r="34" spans="2:10" x14ac:dyDescent="0.3">
      <c r="B34" s="9">
        <v>0.44444444444444442</v>
      </c>
      <c r="C34" s="9">
        <v>0.53472222222222221</v>
      </c>
      <c r="D34" s="1">
        <v>30</v>
      </c>
      <c r="E34" s="30" t="s">
        <v>46</v>
      </c>
      <c r="F34" s="119"/>
      <c r="G34" s="9">
        <v>0.44444444444444442</v>
      </c>
      <c r="H34" s="9">
        <v>0.53472222222222221</v>
      </c>
      <c r="I34" s="1">
        <v>30</v>
      </c>
      <c r="J34" s="30" t="s">
        <v>45</v>
      </c>
    </row>
    <row r="35" spans="2:10" x14ac:dyDescent="0.3">
      <c r="B35" s="117"/>
      <c r="C35" s="128"/>
      <c r="D35" s="128"/>
      <c r="E35" s="119"/>
      <c r="F35" s="119"/>
      <c r="G35" s="119"/>
      <c r="H35" s="5"/>
      <c r="I35" s="5"/>
      <c r="J35" s="119"/>
    </row>
    <row r="36" spans="2:10" x14ac:dyDescent="0.3">
      <c r="B36" s="9">
        <v>0.46527777777777773</v>
      </c>
      <c r="C36" s="9">
        <v>5.5555555555555552E-2</v>
      </c>
      <c r="D36" s="1">
        <v>50</v>
      </c>
      <c r="E36" s="216" t="s">
        <v>65</v>
      </c>
      <c r="F36" s="217"/>
      <c r="G36" s="217"/>
      <c r="H36" s="217"/>
      <c r="I36" s="217"/>
      <c r="J36" s="218"/>
    </row>
    <row r="37" spans="2:10" x14ac:dyDescent="0.3">
      <c r="B37" s="117"/>
      <c r="C37" s="81" t="s">
        <v>14</v>
      </c>
      <c r="D37" s="117">
        <f>SUM(D33:D36)</f>
        <v>110</v>
      </c>
      <c r="G37" s="117"/>
      <c r="H37" s="117"/>
      <c r="I37" s="117">
        <f>SUM(I33:I34)+D36</f>
        <v>110</v>
      </c>
    </row>
    <row r="38" spans="2:10" x14ac:dyDescent="0.3">
      <c r="B38" s="117"/>
      <c r="C38" s="117"/>
      <c r="E38" s="212"/>
      <c r="F38" s="212"/>
      <c r="G38" s="212"/>
      <c r="H38" s="212"/>
      <c r="I38" s="212"/>
      <c r="J38" s="212"/>
    </row>
    <row r="39" spans="2:10" x14ac:dyDescent="0.3">
      <c r="B39" s="117"/>
      <c r="C39" s="117"/>
      <c r="E39" t="s">
        <v>25</v>
      </c>
      <c r="G39" s="117"/>
      <c r="H39" s="117"/>
    </row>
    <row r="40" spans="2:10" x14ac:dyDescent="0.3">
      <c r="B40" s="117"/>
      <c r="C40" s="117"/>
      <c r="E40" t="s">
        <v>26</v>
      </c>
      <c r="G40" s="117"/>
      <c r="H40" s="117"/>
    </row>
    <row r="41" spans="2:10" x14ac:dyDescent="0.3">
      <c r="B41" s="117"/>
      <c r="C41" s="117"/>
      <c r="G41" s="117"/>
      <c r="H41" s="117"/>
    </row>
    <row r="42" spans="2:10" x14ac:dyDescent="0.3">
      <c r="B42" s="117"/>
      <c r="C42" s="117"/>
      <c r="G42" s="117"/>
      <c r="H42" s="117"/>
    </row>
    <row r="43" spans="2:10" x14ac:dyDescent="0.3">
      <c r="B43" s="117"/>
      <c r="C43" s="117"/>
      <c r="G43" s="117"/>
      <c r="H43" s="117"/>
    </row>
  </sheetData>
  <mergeCells count="23">
    <mergeCell ref="E36:J36"/>
    <mergeCell ref="E38:J38"/>
    <mergeCell ref="B26:C28"/>
    <mergeCell ref="B30:C30"/>
    <mergeCell ref="G30:H30"/>
    <mergeCell ref="B32:E32"/>
    <mergeCell ref="G32:J32"/>
    <mergeCell ref="B2:C4"/>
    <mergeCell ref="E17:J17"/>
    <mergeCell ref="B6:C6"/>
    <mergeCell ref="G6:H6"/>
    <mergeCell ref="B8:E8"/>
    <mergeCell ref="G8:J8"/>
    <mergeCell ref="E14:J14"/>
    <mergeCell ref="E15:J15"/>
    <mergeCell ref="B9:B10"/>
    <mergeCell ref="C9:C10"/>
    <mergeCell ref="D9:D10"/>
    <mergeCell ref="E9:E10"/>
    <mergeCell ref="G11:G12"/>
    <mergeCell ref="H11:H12"/>
    <mergeCell ref="I11:I12"/>
    <mergeCell ref="J11:J12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"/>
  <sheetViews>
    <sheetView showGridLines="0" workbookViewId="0">
      <selection activeCell="Q4" sqref="Q4"/>
    </sheetView>
  </sheetViews>
  <sheetFormatPr defaultRowHeight="14.4" x14ac:dyDescent="0.3"/>
  <cols>
    <col min="2" max="3" width="6.5546875" style="54" customWidth="1"/>
    <col min="4" max="4" width="14.33203125" bestFit="1" customWidth="1"/>
    <col min="5" max="5" width="35.5546875" bestFit="1" customWidth="1"/>
  </cols>
  <sheetData>
    <row r="2" spans="1:10" x14ac:dyDescent="0.3">
      <c r="B2" s="162">
        <v>9</v>
      </c>
      <c r="C2" s="162"/>
      <c r="D2" s="2" t="s">
        <v>88</v>
      </c>
      <c r="E2" s="2"/>
      <c r="F2" s="6"/>
      <c r="G2" s="6"/>
    </row>
    <row r="3" spans="1:10" x14ac:dyDescent="0.3">
      <c r="B3" s="162"/>
      <c r="C3" s="162"/>
      <c r="D3" s="8" t="s">
        <v>89</v>
      </c>
      <c r="E3" s="8"/>
      <c r="F3" s="6"/>
      <c r="G3" s="6"/>
    </row>
    <row r="4" spans="1:10" x14ac:dyDescent="0.3">
      <c r="B4" s="162"/>
      <c r="C4" s="162"/>
      <c r="D4" s="29" t="s">
        <v>2</v>
      </c>
      <c r="E4" s="29"/>
      <c r="F4" s="103"/>
      <c r="G4" s="103"/>
    </row>
    <row r="5" spans="1:10" x14ac:dyDescent="0.3">
      <c r="G5" t="s">
        <v>100</v>
      </c>
    </row>
    <row r="6" spans="1:10" x14ac:dyDescent="0.3">
      <c r="B6" s="163" t="s">
        <v>4</v>
      </c>
      <c r="C6" s="163"/>
      <c r="D6" s="61" t="s">
        <v>5</v>
      </c>
      <c r="E6" s="13" t="s">
        <v>6</v>
      </c>
    </row>
    <row r="7" spans="1:10" x14ac:dyDescent="0.3">
      <c r="B7" s="9">
        <v>0.41666666666666669</v>
      </c>
      <c r="C7" s="9">
        <v>0.5</v>
      </c>
      <c r="D7" s="150">
        <v>5</v>
      </c>
      <c r="E7" s="63" t="s">
        <v>84</v>
      </c>
      <c r="G7" t="s">
        <v>101</v>
      </c>
    </row>
    <row r="8" spans="1:10" ht="36" customHeight="1" x14ac:dyDescent="0.3">
      <c r="B8" s="102">
        <f>B7+TIME(0,D7,0)</f>
        <v>0.4201388888888889</v>
      </c>
      <c r="C8" s="102">
        <f>C7+TIME(0,D7,0)</f>
        <v>0.50347222222222221</v>
      </c>
      <c r="D8" s="151">
        <v>95</v>
      </c>
      <c r="E8" s="58" t="s">
        <v>47</v>
      </c>
      <c r="G8" t="s">
        <v>103</v>
      </c>
    </row>
    <row r="9" spans="1:10" ht="14.4" customHeight="1" x14ac:dyDescent="0.3">
      <c r="B9" s="102">
        <f>B8+TIME(0,D8,0)</f>
        <v>0.4861111111111111</v>
      </c>
      <c r="C9" s="102">
        <f>C8+TIME(0,D8,0)</f>
        <v>0.56944444444444442</v>
      </c>
      <c r="D9" s="151">
        <v>10</v>
      </c>
      <c r="E9" s="63" t="s">
        <v>86</v>
      </c>
      <c r="G9" s="53" t="s">
        <v>102</v>
      </c>
    </row>
    <row r="10" spans="1:10" hidden="1" x14ac:dyDescent="0.3">
      <c r="B10" s="62"/>
      <c r="C10" s="81" t="s">
        <v>14</v>
      </c>
      <c r="D10" s="62">
        <f>SUM(D7:D9)</f>
        <v>110</v>
      </c>
      <c r="E10" s="4"/>
      <c r="G10" s="53" t="s">
        <v>101</v>
      </c>
    </row>
    <row r="11" spans="1:10" x14ac:dyDescent="0.3">
      <c r="B11" s="62"/>
      <c r="C11" s="64"/>
      <c r="D11" s="64"/>
      <c r="E11" s="4"/>
      <c r="G11" s="53"/>
      <c r="H11" s="53" t="s">
        <v>103</v>
      </c>
      <c r="I11">
        <f>SUMIF(G$7:G$9,"=p",D$7:D$9)</f>
        <v>95</v>
      </c>
    </row>
    <row r="12" spans="1:10" ht="14.4" customHeight="1" x14ac:dyDescent="0.3">
      <c r="B12" s="62"/>
      <c r="C12" s="64"/>
      <c r="D12" s="164" t="s">
        <v>90</v>
      </c>
      <c r="E12" s="164"/>
      <c r="G12" s="53"/>
      <c r="H12" t="s">
        <v>101</v>
      </c>
      <c r="I12">
        <f>SUMIF(G$7:G$9,"=T",D$7:D$9)</f>
        <v>5</v>
      </c>
    </row>
    <row r="13" spans="1:10" ht="14.4" customHeight="1" x14ac:dyDescent="0.3">
      <c r="B13" s="62"/>
      <c r="C13" s="62"/>
      <c r="D13" s="211"/>
      <c r="E13" s="211"/>
      <c r="F13" s="28"/>
      <c r="G13" s="53"/>
      <c r="H13" t="s">
        <v>102</v>
      </c>
      <c r="I13">
        <f>SUMIF(G$7:G$9,"=A",D$7:D$9)</f>
        <v>10</v>
      </c>
      <c r="J13" s="28"/>
    </row>
    <row r="14" spans="1:10" x14ac:dyDescent="0.3">
      <c r="G14" s="53"/>
      <c r="H14" s="53"/>
    </row>
    <row r="15" spans="1:10" x14ac:dyDescent="0.3">
      <c r="G15" s="53"/>
    </row>
    <row r="16" spans="1:10" x14ac:dyDescent="0.3">
      <c r="A16" t="s">
        <v>74</v>
      </c>
    </row>
    <row r="17" spans="2:5" x14ac:dyDescent="0.3">
      <c r="B17" s="117"/>
      <c r="C17" s="117"/>
    </row>
    <row r="18" spans="2:5" x14ac:dyDescent="0.3">
      <c r="B18" s="162">
        <v>9</v>
      </c>
      <c r="C18" s="162"/>
      <c r="D18" s="2" t="s">
        <v>0</v>
      </c>
      <c r="E18" s="2"/>
    </row>
    <row r="19" spans="2:5" x14ac:dyDescent="0.3">
      <c r="B19" s="162"/>
      <c r="C19" s="162"/>
      <c r="D19" s="8" t="s">
        <v>1</v>
      </c>
      <c r="E19" s="8"/>
    </row>
    <row r="20" spans="2:5" x14ac:dyDescent="0.3">
      <c r="B20" s="162"/>
      <c r="C20" s="162"/>
      <c r="D20" s="29" t="s">
        <v>2</v>
      </c>
      <c r="E20" s="29"/>
    </row>
    <row r="21" spans="2:5" x14ac:dyDescent="0.3">
      <c r="B21" s="117"/>
      <c r="C21" s="117"/>
    </row>
    <row r="22" spans="2:5" x14ac:dyDescent="0.3">
      <c r="B22" s="163" t="s">
        <v>4</v>
      </c>
      <c r="C22" s="163"/>
      <c r="D22" s="115" t="s">
        <v>5</v>
      </c>
      <c r="E22" s="13" t="s">
        <v>6</v>
      </c>
    </row>
    <row r="23" spans="2:5" x14ac:dyDescent="0.3">
      <c r="B23" s="9">
        <v>0.4236111111111111</v>
      </c>
      <c r="C23" s="9">
        <v>0.51388888888888895</v>
      </c>
      <c r="D23" s="1">
        <v>15</v>
      </c>
      <c r="E23" s="132" t="s">
        <v>75</v>
      </c>
    </row>
    <row r="24" spans="2:5" x14ac:dyDescent="0.3">
      <c r="B24" s="90">
        <v>0.43402777777777773</v>
      </c>
      <c r="C24" s="90">
        <v>0.52430555555555558</v>
      </c>
      <c r="D24" s="43">
        <v>95</v>
      </c>
      <c r="E24" s="58" t="s">
        <v>47</v>
      </c>
    </row>
    <row r="25" spans="2:5" x14ac:dyDescent="0.3">
      <c r="B25" s="117"/>
      <c r="C25" s="81" t="s">
        <v>14</v>
      </c>
      <c r="D25" s="117">
        <f>SUM(D23:D24)</f>
        <v>110</v>
      </c>
      <c r="E25" s="119"/>
    </row>
    <row r="26" spans="2:5" x14ac:dyDescent="0.3">
      <c r="B26" s="117"/>
      <c r="C26" s="118"/>
      <c r="D26" s="118"/>
      <c r="E26" s="119"/>
    </row>
    <row r="27" spans="2:5" x14ac:dyDescent="0.3">
      <c r="B27" s="117"/>
      <c r="C27" s="118"/>
      <c r="D27" s="164" t="s">
        <v>24</v>
      </c>
      <c r="E27" s="164"/>
    </row>
    <row r="28" spans="2:5" x14ac:dyDescent="0.3">
      <c r="B28" s="117"/>
      <c r="C28" s="117"/>
      <c r="D28" s="211"/>
      <c r="E28" s="211"/>
    </row>
    <row r="29" spans="2:5" x14ac:dyDescent="0.3">
      <c r="B29" s="117"/>
      <c r="C29" s="117"/>
    </row>
  </sheetData>
  <mergeCells count="8">
    <mergeCell ref="B2:C4"/>
    <mergeCell ref="B18:C20"/>
    <mergeCell ref="B22:C22"/>
    <mergeCell ref="D27:E27"/>
    <mergeCell ref="D28:E28"/>
    <mergeCell ref="B6:C6"/>
    <mergeCell ref="D13:E13"/>
    <mergeCell ref="D12:E12"/>
  </mergeCells>
  <pageMargins left="0.7" right="0.7" top="0.75" bottom="0.75" header="0.3" footer="0.3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="130" zoomScaleNormal="130" workbookViewId="0">
      <selection activeCell="K6" sqref="K6"/>
    </sheetView>
  </sheetViews>
  <sheetFormatPr defaultRowHeight="14.4" x14ac:dyDescent="0.3"/>
  <cols>
    <col min="1" max="1" width="38.77734375" bestFit="1" customWidth="1"/>
    <col min="2" max="2" width="5.21875" customWidth="1"/>
    <col min="3" max="11" width="6.21875" customWidth="1"/>
  </cols>
  <sheetData>
    <row r="1" spans="1:13" s="160" customFormat="1" x14ac:dyDescent="0.3">
      <c r="C1" s="160">
        <v>1</v>
      </c>
      <c r="D1" s="160">
        <v>2</v>
      </c>
      <c r="E1" s="160">
        <v>3</v>
      </c>
      <c r="F1" s="160">
        <v>4</v>
      </c>
      <c r="G1" s="160">
        <v>5</v>
      </c>
      <c r="H1" s="160">
        <v>6</v>
      </c>
      <c r="I1" s="160">
        <v>7</v>
      </c>
      <c r="J1" s="160">
        <v>8</v>
      </c>
      <c r="K1" s="160">
        <v>9</v>
      </c>
      <c r="L1" s="160" t="s">
        <v>106</v>
      </c>
      <c r="M1" s="160" t="s">
        <v>107</v>
      </c>
    </row>
    <row r="2" spans="1:13" x14ac:dyDescent="0.3">
      <c r="A2" t="s">
        <v>104</v>
      </c>
      <c r="B2" s="3" t="s">
        <v>108</v>
      </c>
      <c r="C2">
        <f>'DAY 1'!J12</f>
        <v>50</v>
      </c>
      <c r="D2">
        <f>'DAY 2'!S12</f>
        <v>35</v>
      </c>
      <c r="E2">
        <f>'DAY 3'!AC12</f>
        <v>45</v>
      </c>
      <c r="F2">
        <f>'DAY 4'!X12</f>
        <v>70</v>
      </c>
      <c r="G2">
        <f ca="1">'DAY 5'!I10</f>
        <v>90</v>
      </c>
      <c r="H2">
        <f>'DAY 6'!I11</f>
        <v>95</v>
      </c>
      <c r="I2">
        <f>'DAY 7'!I11</f>
        <v>90</v>
      </c>
      <c r="J2">
        <f ca="1">'DAY 8'!N12</f>
        <v>90</v>
      </c>
      <c r="K2">
        <f>'DAY 9'!I11</f>
        <v>95</v>
      </c>
      <c r="L2">
        <f ca="1">SUM(C2:K2)</f>
        <v>660</v>
      </c>
      <c r="M2" s="161">
        <f ca="1">L2/(110*9)</f>
        <v>0.66666666666666663</v>
      </c>
    </row>
    <row r="3" spans="1:13" x14ac:dyDescent="0.3">
      <c r="A3" t="s">
        <v>111</v>
      </c>
      <c r="B3" s="3" t="s">
        <v>109</v>
      </c>
      <c r="C3">
        <f>'DAY 1'!J13</f>
        <v>15</v>
      </c>
      <c r="D3">
        <f>'DAY 2'!S13</f>
        <v>35</v>
      </c>
      <c r="E3">
        <f>'DAY 3'!AC13</f>
        <v>55</v>
      </c>
      <c r="F3">
        <f>'DAY 4'!X13</f>
        <v>30</v>
      </c>
      <c r="G3">
        <f ca="1">'DAY 5'!I11</f>
        <v>10</v>
      </c>
      <c r="H3">
        <f>'DAY 6'!I12</f>
        <v>10</v>
      </c>
      <c r="I3">
        <f>'DAY 7'!I12</f>
        <v>10</v>
      </c>
      <c r="J3">
        <f ca="1">'DAY 8'!N13</f>
        <v>15</v>
      </c>
      <c r="K3">
        <f>'DAY 9'!I12</f>
        <v>5</v>
      </c>
      <c r="L3">
        <f t="shared" ref="L3:L4" ca="1" si="0">SUM(C3:K3)</f>
        <v>185</v>
      </c>
      <c r="M3" s="161">
        <f t="shared" ref="M3:M4" ca="1" si="1">L3/(110*9)</f>
        <v>0.18686868686868688</v>
      </c>
    </row>
    <row r="4" spans="1:13" x14ac:dyDescent="0.3">
      <c r="A4" t="s">
        <v>105</v>
      </c>
      <c r="B4" s="3" t="s">
        <v>110</v>
      </c>
      <c r="C4">
        <f>'DAY 1'!J14</f>
        <v>45</v>
      </c>
      <c r="D4">
        <f>'DAY 2'!S14</f>
        <v>40</v>
      </c>
      <c r="E4">
        <f>'DAY 3'!AC14</f>
        <v>10</v>
      </c>
      <c r="F4">
        <f>'DAY 4'!X14</f>
        <v>10</v>
      </c>
      <c r="G4">
        <f ca="1">'DAY 5'!I12</f>
        <v>10</v>
      </c>
      <c r="H4">
        <f>'DAY 6'!I13</f>
        <v>5</v>
      </c>
      <c r="I4">
        <f>'DAY 7'!I13</f>
        <v>10</v>
      </c>
      <c r="J4">
        <f ca="1">'DAY 8'!N14</f>
        <v>5</v>
      </c>
      <c r="K4">
        <f>'DAY 9'!I13</f>
        <v>10</v>
      </c>
      <c r="L4">
        <f t="shared" ca="1" si="0"/>
        <v>145</v>
      </c>
      <c r="M4" s="161">
        <f t="shared" ca="1" si="1"/>
        <v>0.14646464646464646</v>
      </c>
    </row>
    <row r="7" spans="1:13" x14ac:dyDescent="0.3">
      <c r="C7" t="s">
        <v>113</v>
      </c>
    </row>
    <row r="32" spans="14:14" x14ac:dyDescent="0.3">
      <c r="N32" t="s">
        <v>112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DAY 1</vt:lpstr>
      <vt:lpstr>DAY 2</vt:lpstr>
      <vt:lpstr>DAY 3</vt:lpstr>
      <vt:lpstr>DAY 4</vt:lpstr>
      <vt:lpstr>DAY 5</vt:lpstr>
      <vt:lpstr>DAY 6</vt:lpstr>
      <vt:lpstr>DAY 7</vt:lpstr>
      <vt:lpstr>DAY 8</vt:lpstr>
      <vt:lpstr>DAY 9</vt:lpstr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2022-07-18T14:53:45Z</dcterms:modified>
  <cp:category/>
  <cp:contentStatus/>
</cp:coreProperties>
</file>