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  <sheet name="Summary" sheetId="13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3" l="1"/>
  <c r="D4" i="13"/>
  <c r="D2" i="13"/>
  <c r="C3" i="13"/>
  <c r="C4" i="13"/>
  <c r="J16" i="7"/>
  <c r="C2" i="13" s="1"/>
  <c r="J18" i="7"/>
  <c r="J17" i="7"/>
  <c r="S15" i="1"/>
  <c r="S16" i="1"/>
  <c r="S14" i="1"/>
  <c r="I14" i="5"/>
  <c r="B8" i="5"/>
  <c r="C8" i="5"/>
  <c r="B9" i="1" l="1"/>
  <c r="B12" i="1" s="1"/>
  <c r="B13" i="1" s="1"/>
  <c r="B15" i="1" s="1"/>
  <c r="B19" i="1" s="1"/>
  <c r="C9" i="1"/>
  <c r="C12" i="1" s="1"/>
  <c r="C13" i="1" s="1"/>
  <c r="C15" i="1" s="1"/>
  <c r="C19" i="1" s="1"/>
  <c r="N21" i="1" l="1"/>
  <c r="I21" i="1"/>
  <c r="D21" i="1"/>
  <c r="C20" i="1"/>
  <c r="B20" i="1"/>
  <c r="C9" i="7"/>
  <c r="D26" i="7"/>
  <c r="C10" i="7"/>
  <c r="C11" i="7" s="1"/>
  <c r="C14" i="7" s="1"/>
  <c r="B9" i="7"/>
  <c r="B10" i="7" s="1"/>
  <c r="B11" i="7" s="1"/>
  <c r="B14" i="7" s="1"/>
  <c r="B15" i="7" l="1"/>
  <c r="B18" i="7" s="1"/>
  <c r="B21" i="7" s="1"/>
  <c r="B24" i="7" s="1"/>
  <c r="B25" i="7" s="1"/>
  <c r="C15" i="7"/>
  <c r="C18" i="7" s="1"/>
  <c r="C21" i="7" s="1"/>
  <c r="C24" i="7" s="1"/>
  <c r="C25" i="7" s="1"/>
  <c r="E3" i="13"/>
  <c r="F3" i="13"/>
  <c r="H3" i="13"/>
  <c r="I3" i="13"/>
  <c r="K3" i="13"/>
  <c r="E4" i="13"/>
  <c r="F4" i="13"/>
  <c r="H4" i="13"/>
  <c r="I4" i="13"/>
  <c r="K4" i="13"/>
  <c r="K2" i="13"/>
  <c r="I2" i="13"/>
  <c r="H2" i="13"/>
  <c r="F2" i="13"/>
  <c r="E2" i="13"/>
  <c r="I13" i="12"/>
  <c r="I12" i="12"/>
  <c r="I11" i="12"/>
  <c r="N14" i="8"/>
  <c r="J4" i="13" s="1"/>
  <c r="N13" i="8"/>
  <c r="J3" i="13" s="1"/>
  <c r="N12" i="8"/>
  <c r="J2" i="13" s="1"/>
  <c r="I13" i="11"/>
  <c r="I12" i="11"/>
  <c r="I11" i="11"/>
  <c r="I11" i="10"/>
  <c r="I12" i="10"/>
  <c r="I13" i="10"/>
  <c r="I14" i="10"/>
  <c r="I11" i="5"/>
  <c r="G2" i="13" s="1"/>
  <c r="I12" i="5"/>
  <c r="G3" i="13" s="1"/>
  <c r="I13" i="5"/>
  <c r="G4" i="13" s="1"/>
  <c r="J48" i="7"/>
  <c r="X14" i="9"/>
  <c r="X13" i="9"/>
  <c r="X12" i="9"/>
  <c r="AC14" i="3"/>
  <c r="AC13" i="3"/>
  <c r="AC12" i="3"/>
  <c r="S40" i="1"/>
  <c r="S39" i="1"/>
  <c r="S38" i="1"/>
  <c r="J50" i="7"/>
  <c r="J49" i="7"/>
  <c r="L2" i="13" l="1"/>
  <c r="L3" i="13"/>
  <c r="M3" i="13" s="1"/>
  <c r="L4" i="13"/>
  <c r="M4" i="13" s="1"/>
  <c r="M11" i="9"/>
  <c r="M12" i="9" s="1"/>
  <c r="L11" i="9"/>
  <c r="L12" i="9" s="1"/>
  <c r="R12" i="9"/>
  <c r="Q12" i="9"/>
  <c r="H12" i="9"/>
  <c r="G12" i="9"/>
  <c r="C8" i="12"/>
  <c r="C9" i="12" s="1"/>
  <c r="B8" i="12"/>
  <c r="B9" i="12" s="1"/>
  <c r="H11" i="8"/>
  <c r="H10" i="8"/>
  <c r="G10" i="8"/>
  <c r="G11" i="8" s="1"/>
  <c r="C11" i="8"/>
  <c r="C12" i="8" s="1"/>
  <c r="C14" i="8" s="1"/>
  <c r="C15" i="8" s="1"/>
  <c r="B11" i="8"/>
  <c r="B12" i="8" s="1"/>
  <c r="B14" i="8" s="1"/>
  <c r="B15" i="8" s="1"/>
  <c r="B9" i="11"/>
  <c r="C9" i="11"/>
  <c r="C8" i="11"/>
  <c r="B8" i="11"/>
  <c r="C9" i="10"/>
  <c r="C10" i="10" s="1"/>
  <c r="C11" i="10" s="1"/>
  <c r="C12" i="10" s="1"/>
  <c r="C8" i="10"/>
  <c r="B8" i="10"/>
  <c r="B9" i="10" s="1"/>
  <c r="B10" i="10" s="1"/>
  <c r="B11" i="10" s="1"/>
  <c r="B12" i="10" s="1"/>
  <c r="C9" i="5"/>
  <c r="C10" i="5" s="1"/>
  <c r="C11" i="5" s="1"/>
  <c r="B9" i="5"/>
  <c r="B10" i="5" s="1"/>
  <c r="B11" i="5" s="1"/>
  <c r="B12" i="9"/>
  <c r="B15" i="9" s="1"/>
  <c r="B11" i="9"/>
  <c r="C11" i="9"/>
  <c r="C12" i="9" s="1"/>
  <c r="C15" i="9" s="1"/>
  <c r="V13" i="3"/>
  <c r="V14" i="3" s="1"/>
  <c r="V15" i="3" s="1"/>
  <c r="R13" i="3"/>
  <c r="R14" i="3" s="1"/>
  <c r="R15" i="3" s="1"/>
  <c r="C9" i="3"/>
  <c r="M13" i="3" s="1"/>
  <c r="M14" i="3" s="1"/>
  <c r="M15" i="3" s="1"/>
  <c r="B9" i="3"/>
  <c r="Q13" i="3" s="1"/>
  <c r="Q14" i="3" s="1"/>
  <c r="Q15" i="3" s="1"/>
  <c r="M38" i="1"/>
  <c r="M39" i="1" s="1"/>
  <c r="M40" i="1" s="1"/>
  <c r="M41" i="1" s="1"/>
  <c r="M42" i="1" s="1"/>
  <c r="L38" i="1"/>
  <c r="L39" i="1" s="1"/>
  <c r="L40" i="1" s="1"/>
  <c r="L41" i="1" s="1"/>
  <c r="L42" i="1" s="1"/>
  <c r="H38" i="1"/>
  <c r="H39" i="1" s="1"/>
  <c r="H40" i="1" s="1"/>
  <c r="H41" i="1" s="1"/>
  <c r="H42" i="1" s="1"/>
  <c r="G38" i="1"/>
  <c r="G39" i="1" s="1"/>
  <c r="G40" i="1" s="1"/>
  <c r="G41" i="1" s="1"/>
  <c r="G42" i="1" s="1"/>
  <c r="C38" i="1"/>
  <c r="C39" i="1" s="1"/>
  <c r="C40" i="1" s="1"/>
  <c r="C41" i="1" s="1"/>
  <c r="C42" i="1" s="1"/>
  <c r="C45" i="1" s="1"/>
  <c r="C46" i="1" s="1"/>
  <c r="B38" i="1"/>
  <c r="B39" i="1" s="1"/>
  <c r="B40" i="1" s="1"/>
  <c r="B41" i="1" s="1"/>
  <c r="B42" i="1" s="1"/>
  <c r="C45" i="7"/>
  <c r="C46" i="7" s="1"/>
  <c r="C47" i="7" s="1"/>
  <c r="C50" i="7" s="1"/>
  <c r="C51" i="7" s="1"/>
  <c r="C54" i="7" s="1"/>
  <c r="C55" i="7" s="1"/>
  <c r="C56" i="7" s="1"/>
  <c r="B45" i="7"/>
  <c r="B46" i="7" s="1"/>
  <c r="B47" i="7" s="1"/>
  <c r="B50" i="7" s="1"/>
  <c r="B51" i="7" s="1"/>
  <c r="B54" i="7" s="1"/>
  <c r="B55" i="7" s="1"/>
  <c r="B56" i="7" s="1"/>
  <c r="K34" i="7"/>
  <c r="D10" i="12"/>
  <c r="N47" i="1"/>
  <c r="I47" i="1"/>
  <c r="D47" i="1"/>
  <c r="M2" i="13" l="1"/>
  <c r="W13" i="3"/>
  <c r="W14" i="3" s="1"/>
  <c r="W15" i="3" s="1"/>
  <c r="B13" i="3"/>
  <c r="B14" i="3" s="1"/>
  <c r="B18" i="3" s="1"/>
  <c r="C13" i="3"/>
  <c r="C14" i="3" s="1"/>
  <c r="C18" i="3" s="1"/>
  <c r="H13" i="3"/>
  <c r="H14" i="3" s="1"/>
  <c r="H15" i="3" s="1"/>
  <c r="L13" i="3"/>
  <c r="L14" i="3" s="1"/>
  <c r="L15" i="3" s="1"/>
  <c r="G13" i="3"/>
  <c r="G14" i="3" s="1"/>
  <c r="G15" i="3" s="1"/>
  <c r="S16" i="9"/>
  <c r="N16" i="9"/>
  <c r="I16" i="9"/>
  <c r="X19" i="3"/>
  <c r="S19" i="3"/>
  <c r="D19" i="3"/>
  <c r="I19" i="3"/>
  <c r="N19" i="3"/>
  <c r="X45" i="3" l="1"/>
  <c r="S45" i="3"/>
  <c r="N45" i="3"/>
  <c r="I45" i="3"/>
  <c r="D45" i="3"/>
  <c r="D25" i="12"/>
  <c r="I37" i="8"/>
  <c r="D37" i="8"/>
  <c r="I16" i="8"/>
  <c r="D16" i="8"/>
  <c r="D27" i="11"/>
  <c r="D10" i="11"/>
  <c r="D33" i="10"/>
  <c r="D13" i="10"/>
  <c r="D16" i="9"/>
  <c r="S38" i="9"/>
  <c r="N38" i="9"/>
  <c r="I38" i="9"/>
  <c r="D38" i="9"/>
  <c r="D12" i="5"/>
  <c r="D32" i="5"/>
  <c r="D76" i="1"/>
  <c r="I76" i="1"/>
  <c r="N76" i="1"/>
  <c r="D84" i="7" l="1"/>
  <c r="D57" i="7" l="1"/>
  <c r="B45" i="1"/>
  <c r="B46" i="1" s="1"/>
</calcChain>
</file>

<file path=xl/sharedStrings.xml><?xml version="1.0" encoding="utf-8"?>
<sst xmlns="http://schemas.openxmlformats.org/spreadsheetml/2006/main" count="631" uniqueCount="127">
  <si>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</si>
  <si>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</si>
  <si>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</si>
  <si>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</si>
  <si>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</si>
  <si>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</si>
  <si>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</si>
  <si>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</si>
  <si>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</si>
  <si>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</si>
  <si>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</si>
  <si>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</si>
  <si>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</si>
  <si>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</si>
  <si>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</si>
  <si>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</si>
  <si>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</si>
  <si>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</si>
  <si>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</si>
  <si>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</si>
  <si>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</si>
  <si>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</si>
  <si>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</si>
  <si>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</si>
  <si>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</si>
  <si>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</si>
  <si>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</si>
  <si>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</si>
  <si>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</si>
  <si>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</si>
  <si>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</si>
  <si>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</si>
  <si>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</si>
  <si>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</si>
  <si>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</si>
  <si>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</si>
  <si>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</si>
  <si>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</si>
  <si>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</si>
  <si>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</si>
  <si>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</si>
  <si>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</si>
  <si>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</si>
  <si>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</si>
  <si>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</si>
  <si>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</si>
  <si>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</si>
  <si>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</si>
  <si>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</si>
  <si>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</si>
  <si>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</si>
  <si>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</si>
  <si>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</si>
  <si>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</si>
  <si>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</si>
  <si>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</si>
  <si>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</si>
  <si>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</si>
  <si>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</si>
  <si>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</si>
  <si>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</si>
  <si>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</si>
  <si>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</si>
  <si>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</si>
  <si>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</si>
  <si>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</si>
  <si>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</si>
  <si>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</si>
  <si>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</si>
  <si>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</si>
  <si>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</si>
  <si>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</si>
  <si>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</si>
  <si>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</si>
  <si>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</si>
  <si>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PDR Intro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</si>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</sst>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77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1" applyFont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9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9" xfId="0" applyBorder="1" applyAlignment="1"/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 applyAlignment="1"/>
    <xf numFmtId="16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Scaffolded</a:t>
            </a:r>
            <a:r>
              <a:rPr lang="en-US" baseline="0"/>
              <a:t> Class Time (mins per day)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Summary!$C$2:$K$2</c:f>
              <c:numCache>
                <c:formatCode>General</c:formatCode>
                <c:ptCount val="9"/>
                <c:pt idx="0">
                  <c:v>45</c:v>
                </c:pt>
                <c:pt idx="1">
                  <c:v>70</c:v>
                </c:pt>
                <c:pt idx="2">
                  <c:v>45</c:v>
                </c:pt>
                <c:pt idx="3">
                  <c:v>70</c:v>
                </c:pt>
                <c:pt idx="4">
                  <c:v>75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Summary!$C$3:$K$3</c:f>
              <c:numCache>
                <c:formatCode>General</c:formatCode>
                <c:ptCount val="9"/>
                <c:pt idx="0">
                  <c:v>30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Summary!$C$1:$K$1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Summary!$C$4:$K$4</c:f>
              <c:numCache>
                <c:formatCode>General</c:formatCode>
                <c:ptCount val="9"/>
                <c:pt idx="0">
                  <c:v>35</c:v>
                </c:pt>
                <c:pt idx="1">
                  <c:v>40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Class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Summary!$M$2:$M$4</c:f>
              <c:numCache>
                <c:formatCode>0%</c:formatCode>
                <c:ptCount val="3"/>
                <c:pt idx="0">
                  <c:v>0.68181818181818177</c:v>
                </c:pt>
                <c:pt idx="1">
                  <c:v>0.15656565656565657</c:v>
                </c:pt>
                <c:pt idx="2">
                  <c:v>0.12626262626262627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48</xdr:row>
      <xdr:rowOff>152400</xdr:rowOff>
    </xdr:from>
    <xdr:to>
      <xdr:col>5</xdr:col>
      <xdr:colOff>213377</xdr:colOff>
      <xdr:row>50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59</xdr:row>
      <xdr:rowOff>167640</xdr:rowOff>
    </xdr:from>
    <xdr:to>
      <xdr:col>3</xdr:col>
      <xdr:colOff>17</xdr:colOff>
      <xdr:row>61</xdr:row>
      <xdr:rowOff>45742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76</xdr:row>
      <xdr:rowOff>152400</xdr:rowOff>
    </xdr:from>
    <xdr:to>
      <xdr:col>5</xdr:col>
      <xdr:colOff>213377</xdr:colOff>
      <xdr:row>78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86</xdr:row>
      <xdr:rowOff>167640</xdr:rowOff>
    </xdr:from>
    <xdr:to>
      <xdr:col>3</xdr:col>
      <xdr:colOff>17</xdr:colOff>
      <xdr:row>88</xdr:row>
      <xdr:rowOff>53361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44</xdr:row>
      <xdr:rowOff>104879</xdr:rowOff>
    </xdr:from>
    <xdr:to>
      <xdr:col>14</xdr:col>
      <xdr:colOff>77639</xdr:colOff>
      <xdr:row>45</xdr:row>
      <xdr:rowOff>2710</xdr:rowOff>
    </xdr:to>
    <xdr:sp macro="" textlink="">
      <xdr:nvSpPr>
        <xdr:cNvPr id="53" name="Oval 52"/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46</xdr:row>
      <xdr:rowOff>914</xdr:rowOff>
    </xdr:from>
    <xdr:to>
      <xdr:col>14</xdr:col>
      <xdr:colOff>78200</xdr:colOff>
      <xdr:row>46</xdr:row>
      <xdr:rowOff>73347</xdr:rowOff>
    </xdr:to>
    <xdr:sp macro="" textlink="">
      <xdr:nvSpPr>
        <xdr:cNvPr id="54" name="Isosceles Triangle 53"/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43</xdr:row>
      <xdr:rowOff>0</xdr:rowOff>
    </xdr:from>
    <xdr:to>
      <xdr:col>14</xdr:col>
      <xdr:colOff>80808</xdr:colOff>
      <xdr:row>43</xdr:row>
      <xdr:rowOff>79930</xdr:rowOff>
    </xdr:to>
    <xdr:sp macro="" textlink="">
      <xdr:nvSpPr>
        <xdr:cNvPr id="55" name="Rectangle 54"/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45</xdr:row>
      <xdr:rowOff>74399</xdr:rowOff>
    </xdr:from>
    <xdr:to>
      <xdr:col>14</xdr:col>
      <xdr:colOff>230039</xdr:colOff>
      <xdr:row>45</xdr:row>
      <xdr:rowOff>155110</xdr:rowOff>
    </xdr:to>
    <xdr:sp macro="" textlink="">
      <xdr:nvSpPr>
        <xdr:cNvPr id="56" name="Oval 55"/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46</xdr:row>
      <xdr:rowOff>153314</xdr:rowOff>
    </xdr:from>
    <xdr:to>
      <xdr:col>14</xdr:col>
      <xdr:colOff>230600</xdr:colOff>
      <xdr:row>47</xdr:row>
      <xdr:rowOff>42867</xdr:rowOff>
    </xdr:to>
    <xdr:sp macro="" textlink="">
      <xdr:nvSpPr>
        <xdr:cNvPr id="57" name="Isosceles Triangle 56"/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43</xdr:row>
      <xdr:rowOff>152400</xdr:rowOff>
    </xdr:from>
    <xdr:to>
      <xdr:col>14</xdr:col>
      <xdr:colOff>233208</xdr:colOff>
      <xdr:row>44</xdr:row>
      <xdr:rowOff>49450</xdr:rowOff>
    </xdr:to>
    <xdr:sp macro="" textlink="">
      <xdr:nvSpPr>
        <xdr:cNvPr id="58" name="Rectangle 57"/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46</xdr:row>
      <xdr:rowOff>43919</xdr:rowOff>
    </xdr:from>
    <xdr:to>
      <xdr:col>14</xdr:col>
      <xdr:colOff>382439</xdr:colOff>
      <xdr:row>46</xdr:row>
      <xdr:rowOff>124630</xdr:rowOff>
    </xdr:to>
    <xdr:sp macro="" textlink="">
      <xdr:nvSpPr>
        <xdr:cNvPr id="59" name="Oval 58"/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47</xdr:row>
      <xdr:rowOff>122834</xdr:rowOff>
    </xdr:from>
    <xdr:to>
      <xdr:col>14</xdr:col>
      <xdr:colOff>383000</xdr:colOff>
      <xdr:row>48</xdr:row>
      <xdr:rowOff>12387</xdr:rowOff>
    </xdr:to>
    <xdr:sp macro="" textlink="">
      <xdr:nvSpPr>
        <xdr:cNvPr id="60" name="Isosceles Triangle 59"/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44</xdr:row>
      <xdr:rowOff>121920</xdr:rowOff>
    </xdr:from>
    <xdr:to>
      <xdr:col>14</xdr:col>
      <xdr:colOff>385608</xdr:colOff>
      <xdr:row>45</xdr:row>
      <xdr:rowOff>18970</xdr:rowOff>
    </xdr:to>
    <xdr:sp macro="" textlink="">
      <xdr:nvSpPr>
        <xdr:cNvPr id="61" name="Rectangle 60"/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47</xdr:row>
      <xdr:rowOff>13439</xdr:rowOff>
    </xdr:from>
    <xdr:to>
      <xdr:col>14</xdr:col>
      <xdr:colOff>534839</xdr:colOff>
      <xdr:row>47</xdr:row>
      <xdr:rowOff>94150</xdr:rowOff>
    </xdr:to>
    <xdr:sp macro="" textlink="">
      <xdr:nvSpPr>
        <xdr:cNvPr id="62" name="Oval 61"/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48</xdr:row>
      <xdr:rowOff>92354</xdr:rowOff>
    </xdr:from>
    <xdr:to>
      <xdr:col>14</xdr:col>
      <xdr:colOff>535400</xdr:colOff>
      <xdr:row>48</xdr:row>
      <xdr:rowOff>164787</xdr:rowOff>
    </xdr:to>
    <xdr:sp macro="" textlink="">
      <xdr:nvSpPr>
        <xdr:cNvPr id="63" name="Isosceles Triangle 62"/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45</xdr:row>
      <xdr:rowOff>91440</xdr:rowOff>
    </xdr:from>
    <xdr:to>
      <xdr:col>14</xdr:col>
      <xdr:colOff>538008</xdr:colOff>
      <xdr:row>45</xdr:row>
      <xdr:rowOff>171370</xdr:rowOff>
    </xdr:to>
    <xdr:sp macro="" textlink="">
      <xdr:nvSpPr>
        <xdr:cNvPr id="64" name="Rectangle 63"/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47</xdr:row>
      <xdr:rowOff>165839</xdr:rowOff>
    </xdr:from>
    <xdr:to>
      <xdr:col>15</xdr:col>
      <xdr:colOff>77639</xdr:colOff>
      <xdr:row>48</xdr:row>
      <xdr:rowOff>63670</xdr:rowOff>
    </xdr:to>
    <xdr:sp macro="" textlink="">
      <xdr:nvSpPr>
        <xdr:cNvPr id="65" name="Oval 64"/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49</xdr:row>
      <xdr:rowOff>61874</xdr:rowOff>
    </xdr:from>
    <xdr:to>
      <xdr:col>15</xdr:col>
      <xdr:colOff>78200</xdr:colOff>
      <xdr:row>49</xdr:row>
      <xdr:rowOff>134307</xdr:rowOff>
    </xdr:to>
    <xdr:sp macro="" textlink="">
      <xdr:nvSpPr>
        <xdr:cNvPr id="66" name="Isosceles Triangle 65"/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46</xdr:row>
      <xdr:rowOff>60960</xdr:rowOff>
    </xdr:from>
    <xdr:to>
      <xdr:col>15</xdr:col>
      <xdr:colOff>80808</xdr:colOff>
      <xdr:row>46</xdr:row>
      <xdr:rowOff>140890</xdr:rowOff>
    </xdr:to>
    <xdr:sp macro="" textlink="">
      <xdr:nvSpPr>
        <xdr:cNvPr id="67" name="Rectangle 66"/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48</xdr:row>
      <xdr:rowOff>135359</xdr:rowOff>
    </xdr:from>
    <xdr:to>
      <xdr:col>15</xdr:col>
      <xdr:colOff>230039</xdr:colOff>
      <xdr:row>49</xdr:row>
      <xdr:rowOff>33190</xdr:rowOff>
    </xdr:to>
    <xdr:sp macro="" textlink="">
      <xdr:nvSpPr>
        <xdr:cNvPr id="68" name="Oval 67"/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50</xdr:row>
      <xdr:rowOff>31394</xdr:rowOff>
    </xdr:from>
    <xdr:to>
      <xdr:col>15</xdr:col>
      <xdr:colOff>230600</xdr:colOff>
      <xdr:row>50</xdr:row>
      <xdr:rowOff>103827</xdr:rowOff>
    </xdr:to>
    <xdr:sp macro="" textlink="">
      <xdr:nvSpPr>
        <xdr:cNvPr id="69" name="Isosceles Triangle 68"/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47</xdr:row>
      <xdr:rowOff>30480</xdr:rowOff>
    </xdr:from>
    <xdr:to>
      <xdr:col>15</xdr:col>
      <xdr:colOff>233208</xdr:colOff>
      <xdr:row>47</xdr:row>
      <xdr:rowOff>110410</xdr:rowOff>
    </xdr:to>
    <xdr:sp macro="" textlink="">
      <xdr:nvSpPr>
        <xdr:cNvPr id="70" name="Rectangle 69"/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49</xdr:row>
      <xdr:rowOff>104879</xdr:rowOff>
    </xdr:from>
    <xdr:to>
      <xdr:col>15</xdr:col>
      <xdr:colOff>382439</xdr:colOff>
      <xdr:row>50</xdr:row>
      <xdr:rowOff>2710</xdr:rowOff>
    </xdr:to>
    <xdr:sp macro="" textlink="">
      <xdr:nvSpPr>
        <xdr:cNvPr id="71" name="Oval 70"/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51</xdr:row>
      <xdr:rowOff>914</xdr:rowOff>
    </xdr:from>
    <xdr:to>
      <xdr:col>15</xdr:col>
      <xdr:colOff>383000</xdr:colOff>
      <xdr:row>51</xdr:row>
      <xdr:rowOff>73347</xdr:rowOff>
    </xdr:to>
    <xdr:sp macro="" textlink="">
      <xdr:nvSpPr>
        <xdr:cNvPr id="72" name="Isosceles Triangle 71"/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48</xdr:row>
      <xdr:rowOff>0</xdr:rowOff>
    </xdr:from>
    <xdr:to>
      <xdr:col>15</xdr:col>
      <xdr:colOff>385608</xdr:colOff>
      <xdr:row>48</xdr:row>
      <xdr:rowOff>79930</xdr:rowOff>
    </xdr:to>
    <xdr:sp macro="" textlink="">
      <xdr:nvSpPr>
        <xdr:cNvPr id="73" name="Rectangle 72"/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46</xdr:row>
      <xdr:rowOff>36299</xdr:rowOff>
    </xdr:from>
    <xdr:to>
      <xdr:col>3</xdr:col>
      <xdr:colOff>828489</xdr:colOff>
      <xdr:row>46</xdr:row>
      <xdr:rowOff>117010</xdr:rowOff>
    </xdr:to>
    <xdr:sp macro="" textlink="">
      <xdr:nvSpPr>
        <xdr:cNvPr id="74" name="Oval 73"/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43</xdr:row>
      <xdr:rowOff>54254</xdr:rowOff>
    </xdr:from>
    <xdr:to>
      <xdr:col>3</xdr:col>
      <xdr:colOff>828770</xdr:colOff>
      <xdr:row>43</xdr:row>
      <xdr:rowOff>126687</xdr:rowOff>
    </xdr:to>
    <xdr:sp macro="" textlink="">
      <xdr:nvSpPr>
        <xdr:cNvPr id="75" name="Isosceles Triangle 74"/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49</xdr:row>
      <xdr:rowOff>60960</xdr:rowOff>
    </xdr:from>
    <xdr:to>
      <xdr:col>3</xdr:col>
      <xdr:colOff>825829</xdr:colOff>
      <xdr:row>49</xdr:row>
      <xdr:rowOff>140890</xdr:rowOff>
    </xdr:to>
    <xdr:sp macro="" textlink="">
      <xdr:nvSpPr>
        <xdr:cNvPr id="76" name="Rectangle 75"/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44</xdr:row>
      <xdr:rowOff>61874</xdr:rowOff>
    </xdr:from>
    <xdr:to>
      <xdr:col>3</xdr:col>
      <xdr:colOff>828770</xdr:colOff>
      <xdr:row>44</xdr:row>
      <xdr:rowOff>134307</xdr:rowOff>
    </xdr:to>
    <xdr:sp macro="" textlink="">
      <xdr:nvSpPr>
        <xdr:cNvPr id="78" name="Isosceles Triangle 77"/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50</xdr:row>
      <xdr:rowOff>50995</xdr:rowOff>
    </xdr:from>
    <xdr:to>
      <xdr:col>3</xdr:col>
      <xdr:colOff>825829</xdr:colOff>
      <xdr:row>50</xdr:row>
      <xdr:rowOff>130925</xdr:rowOff>
    </xdr:to>
    <xdr:sp macro="" textlink="">
      <xdr:nvSpPr>
        <xdr:cNvPr id="79" name="Rectangle 78"/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45</xdr:row>
      <xdr:rowOff>60702</xdr:rowOff>
    </xdr:from>
    <xdr:to>
      <xdr:col>3</xdr:col>
      <xdr:colOff>828770</xdr:colOff>
      <xdr:row>45</xdr:row>
      <xdr:rowOff>133135</xdr:rowOff>
    </xdr:to>
    <xdr:sp macro="" textlink="">
      <xdr:nvSpPr>
        <xdr:cNvPr id="81" name="Isosceles Triangle 80"/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48</xdr:row>
      <xdr:rowOff>121920</xdr:rowOff>
    </xdr:from>
    <xdr:to>
      <xdr:col>11</xdr:col>
      <xdr:colOff>385608</xdr:colOff>
      <xdr:row>49</xdr:row>
      <xdr:rowOff>18970</xdr:rowOff>
    </xdr:to>
    <xdr:sp macro="" textlink="">
      <xdr:nvSpPr>
        <xdr:cNvPr id="82" name="Rectangle 81"/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51</xdr:row>
      <xdr:rowOff>13439</xdr:rowOff>
    </xdr:from>
    <xdr:to>
      <xdr:col>11</xdr:col>
      <xdr:colOff>534839</xdr:colOff>
      <xdr:row>51</xdr:row>
      <xdr:rowOff>94150</xdr:rowOff>
    </xdr:to>
    <xdr:sp macro="" textlink="">
      <xdr:nvSpPr>
        <xdr:cNvPr id="83" name="Oval 82"/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55</xdr:row>
      <xdr:rowOff>54254</xdr:rowOff>
    </xdr:from>
    <xdr:to>
      <xdr:col>3</xdr:col>
      <xdr:colOff>828770</xdr:colOff>
      <xdr:row>55</xdr:row>
      <xdr:rowOff>126687</xdr:rowOff>
    </xdr:to>
    <xdr:sp macro="" textlink="">
      <xdr:nvSpPr>
        <xdr:cNvPr id="84" name="Isosceles Triangle 83"/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49</xdr:row>
      <xdr:rowOff>91440</xdr:rowOff>
    </xdr:from>
    <xdr:to>
      <xdr:col>11</xdr:col>
      <xdr:colOff>538008</xdr:colOff>
      <xdr:row>49</xdr:row>
      <xdr:rowOff>171370</xdr:rowOff>
    </xdr:to>
    <xdr:sp macro="" textlink="">
      <xdr:nvSpPr>
        <xdr:cNvPr id="85" name="Rectangle 84"/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51</xdr:row>
      <xdr:rowOff>165839</xdr:rowOff>
    </xdr:from>
    <xdr:to>
      <xdr:col>12</xdr:col>
      <xdr:colOff>77639</xdr:colOff>
      <xdr:row>52</xdr:row>
      <xdr:rowOff>63670</xdr:rowOff>
    </xdr:to>
    <xdr:sp macro="" textlink="">
      <xdr:nvSpPr>
        <xdr:cNvPr id="86" name="Oval 85"/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54</xdr:row>
      <xdr:rowOff>56598</xdr:rowOff>
    </xdr:from>
    <xdr:to>
      <xdr:col>3</xdr:col>
      <xdr:colOff>828770</xdr:colOff>
      <xdr:row>54</xdr:row>
      <xdr:rowOff>129031</xdr:rowOff>
    </xdr:to>
    <xdr:sp macro="" textlink="">
      <xdr:nvSpPr>
        <xdr:cNvPr id="87" name="Isosceles Triangle 86"/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50</xdr:row>
      <xdr:rowOff>60960</xdr:rowOff>
    </xdr:from>
    <xdr:to>
      <xdr:col>12</xdr:col>
      <xdr:colOff>80808</xdr:colOff>
      <xdr:row>50</xdr:row>
      <xdr:rowOff>140890</xdr:rowOff>
    </xdr:to>
    <xdr:sp macro="" textlink="">
      <xdr:nvSpPr>
        <xdr:cNvPr id="88" name="Rectangle 87"/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52</xdr:row>
      <xdr:rowOff>135359</xdr:rowOff>
    </xdr:from>
    <xdr:to>
      <xdr:col>12</xdr:col>
      <xdr:colOff>230039</xdr:colOff>
      <xdr:row>53</xdr:row>
      <xdr:rowOff>33190</xdr:rowOff>
    </xdr:to>
    <xdr:sp macro="" textlink="">
      <xdr:nvSpPr>
        <xdr:cNvPr id="89" name="Oval 88"/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53</xdr:row>
      <xdr:rowOff>54254</xdr:rowOff>
    </xdr:from>
    <xdr:to>
      <xdr:col>3</xdr:col>
      <xdr:colOff>828770</xdr:colOff>
      <xdr:row>53</xdr:row>
      <xdr:rowOff>126687</xdr:rowOff>
    </xdr:to>
    <xdr:sp macro="" textlink="">
      <xdr:nvSpPr>
        <xdr:cNvPr id="90" name="Isosceles Triangle 89"/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51</xdr:row>
      <xdr:rowOff>30480</xdr:rowOff>
    </xdr:from>
    <xdr:to>
      <xdr:col>12</xdr:col>
      <xdr:colOff>233208</xdr:colOff>
      <xdr:row>51</xdr:row>
      <xdr:rowOff>110410</xdr:rowOff>
    </xdr:to>
    <xdr:sp macro="" textlink="">
      <xdr:nvSpPr>
        <xdr:cNvPr id="91" name="Rectangle 90"/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53</xdr:row>
      <xdr:rowOff>104879</xdr:rowOff>
    </xdr:from>
    <xdr:to>
      <xdr:col>12</xdr:col>
      <xdr:colOff>382439</xdr:colOff>
      <xdr:row>54</xdr:row>
      <xdr:rowOff>2710</xdr:rowOff>
    </xdr:to>
    <xdr:sp macro="" textlink="">
      <xdr:nvSpPr>
        <xdr:cNvPr id="92" name="Oval 91"/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55</xdr:row>
      <xdr:rowOff>914</xdr:rowOff>
    </xdr:from>
    <xdr:to>
      <xdr:col>12</xdr:col>
      <xdr:colOff>383000</xdr:colOff>
      <xdr:row>55</xdr:row>
      <xdr:rowOff>73347</xdr:rowOff>
    </xdr:to>
    <xdr:sp macro="" textlink="">
      <xdr:nvSpPr>
        <xdr:cNvPr id="93" name="Isosceles Triangle 92"/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52</xdr:row>
      <xdr:rowOff>0</xdr:rowOff>
    </xdr:from>
    <xdr:to>
      <xdr:col>12</xdr:col>
      <xdr:colOff>385608</xdr:colOff>
      <xdr:row>52</xdr:row>
      <xdr:rowOff>79930</xdr:rowOff>
    </xdr:to>
    <xdr:sp macro="" textlink="">
      <xdr:nvSpPr>
        <xdr:cNvPr id="94" name="Rectangle 93"/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20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28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13</xdr:row>
      <xdr:rowOff>42303</xdr:rowOff>
    </xdr:from>
    <xdr:to>
      <xdr:col>3</xdr:col>
      <xdr:colOff>813515</xdr:colOff>
      <xdr:row>13</xdr:row>
      <xdr:rowOff>123014</xdr:rowOff>
    </xdr:to>
    <xdr:sp macro="" textlink="">
      <xdr:nvSpPr>
        <xdr:cNvPr id="130" name="Oval 129"/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7</xdr:row>
      <xdr:rowOff>0</xdr:rowOff>
    </xdr:from>
    <xdr:to>
      <xdr:col>14</xdr:col>
      <xdr:colOff>80808</xdr:colOff>
      <xdr:row>7</xdr:row>
      <xdr:rowOff>79930</xdr:rowOff>
    </xdr:to>
    <xdr:sp macro="" textlink="">
      <xdr:nvSpPr>
        <xdr:cNvPr id="132" name="Rectangle 131"/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14</xdr:row>
      <xdr:rowOff>59390</xdr:rowOff>
    </xdr:from>
    <xdr:to>
      <xdr:col>3</xdr:col>
      <xdr:colOff>813515</xdr:colOff>
      <xdr:row>14</xdr:row>
      <xdr:rowOff>140101</xdr:rowOff>
    </xdr:to>
    <xdr:sp macro="" textlink="">
      <xdr:nvSpPr>
        <xdr:cNvPr id="133" name="Oval 132"/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15</xdr:row>
      <xdr:rowOff>0</xdr:rowOff>
    </xdr:from>
    <xdr:to>
      <xdr:col>14</xdr:col>
      <xdr:colOff>230600</xdr:colOff>
      <xdr:row>15</xdr:row>
      <xdr:rowOff>42867</xdr:rowOff>
    </xdr:to>
    <xdr:sp macro="" textlink="">
      <xdr:nvSpPr>
        <xdr:cNvPr id="134" name="Isosceles Triangle 133"/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7</xdr:row>
      <xdr:rowOff>152400</xdr:rowOff>
    </xdr:from>
    <xdr:to>
      <xdr:col>14</xdr:col>
      <xdr:colOff>233208</xdr:colOff>
      <xdr:row>8</xdr:row>
      <xdr:rowOff>49450</xdr:rowOff>
    </xdr:to>
    <xdr:sp macro="" textlink="">
      <xdr:nvSpPr>
        <xdr:cNvPr id="135" name="Rectangle 134"/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15</xdr:row>
      <xdr:rowOff>122834</xdr:rowOff>
    </xdr:from>
    <xdr:to>
      <xdr:col>14</xdr:col>
      <xdr:colOff>383000</xdr:colOff>
      <xdr:row>16</xdr:row>
      <xdr:rowOff>12387</xdr:rowOff>
    </xdr:to>
    <xdr:sp macro="" textlink="">
      <xdr:nvSpPr>
        <xdr:cNvPr id="137" name="Isosceles Triangle 136"/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8</xdr:row>
      <xdr:rowOff>121920</xdr:rowOff>
    </xdr:from>
    <xdr:to>
      <xdr:col>14</xdr:col>
      <xdr:colOff>385608</xdr:colOff>
      <xdr:row>9</xdr:row>
      <xdr:rowOff>18970</xdr:rowOff>
    </xdr:to>
    <xdr:sp macro="" textlink="">
      <xdr:nvSpPr>
        <xdr:cNvPr id="138" name="Rectangle 137"/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10</xdr:row>
      <xdr:rowOff>51539</xdr:rowOff>
    </xdr:from>
    <xdr:to>
      <xdr:col>3</xdr:col>
      <xdr:colOff>813515</xdr:colOff>
      <xdr:row>10</xdr:row>
      <xdr:rowOff>132250</xdr:rowOff>
    </xdr:to>
    <xdr:sp macro="" textlink="">
      <xdr:nvSpPr>
        <xdr:cNvPr id="139" name="Oval 138"/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16</xdr:row>
      <xdr:rowOff>92354</xdr:rowOff>
    </xdr:from>
    <xdr:to>
      <xdr:col>14</xdr:col>
      <xdr:colOff>535400</xdr:colOff>
      <xdr:row>16</xdr:row>
      <xdr:rowOff>164787</xdr:rowOff>
    </xdr:to>
    <xdr:sp macro="" textlink="">
      <xdr:nvSpPr>
        <xdr:cNvPr id="140" name="Isosceles Triangle 139"/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9</xdr:row>
      <xdr:rowOff>91440</xdr:rowOff>
    </xdr:from>
    <xdr:to>
      <xdr:col>14</xdr:col>
      <xdr:colOff>538008</xdr:colOff>
      <xdr:row>9</xdr:row>
      <xdr:rowOff>171370</xdr:rowOff>
    </xdr:to>
    <xdr:sp macro="" textlink="">
      <xdr:nvSpPr>
        <xdr:cNvPr id="141" name="Rectangle 140"/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20</xdr:row>
      <xdr:rowOff>59621</xdr:rowOff>
    </xdr:from>
    <xdr:to>
      <xdr:col>3</xdr:col>
      <xdr:colOff>813515</xdr:colOff>
      <xdr:row>20</xdr:row>
      <xdr:rowOff>142179</xdr:rowOff>
    </xdr:to>
    <xdr:sp macro="" textlink="">
      <xdr:nvSpPr>
        <xdr:cNvPr id="142" name="Oval 141"/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17</xdr:row>
      <xdr:rowOff>61874</xdr:rowOff>
    </xdr:from>
    <xdr:to>
      <xdr:col>15</xdr:col>
      <xdr:colOff>78200</xdr:colOff>
      <xdr:row>17</xdr:row>
      <xdr:rowOff>134307</xdr:rowOff>
    </xdr:to>
    <xdr:sp macro="" textlink="">
      <xdr:nvSpPr>
        <xdr:cNvPr id="143" name="Isosceles Triangle 142"/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16</xdr:row>
      <xdr:rowOff>135359</xdr:rowOff>
    </xdr:from>
    <xdr:to>
      <xdr:col>15</xdr:col>
      <xdr:colOff>230039</xdr:colOff>
      <xdr:row>17</xdr:row>
      <xdr:rowOff>33190</xdr:rowOff>
    </xdr:to>
    <xdr:sp macro="" textlink="">
      <xdr:nvSpPr>
        <xdr:cNvPr id="145" name="Oval 144"/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20</xdr:row>
      <xdr:rowOff>31394</xdr:rowOff>
    </xdr:from>
    <xdr:to>
      <xdr:col>15</xdr:col>
      <xdr:colOff>230600</xdr:colOff>
      <xdr:row>20</xdr:row>
      <xdr:rowOff>103827</xdr:rowOff>
    </xdr:to>
    <xdr:sp macro="" textlink="">
      <xdr:nvSpPr>
        <xdr:cNvPr id="146" name="Isosceles Triangle 145"/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15</xdr:row>
      <xdr:rowOff>30480</xdr:rowOff>
    </xdr:from>
    <xdr:to>
      <xdr:col>15</xdr:col>
      <xdr:colOff>233208</xdr:colOff>
      <xdr:row>15</xdr:row>
      <xdr:rowOff>110410</xdr:rowOff>
    </xdr:to>
    <xdr:sp macro="" textlink="">
      <xdr:nvSpPr>
        <xdr:cNvPr id="147" name="Rectangle 146"/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21</xdr:row>
      <xdr:rowOff>914</xdr:rowOff>
    </xdr:from>
    <xdr:to>
      <xdr:col>15</xdr:col>
      <xdr:colOff>383000</xdr:colOff>
      <xdr:row>21</xdr:row>
      <xdr:rowOff>73347</xdr:rowOff>
    </xdr:to>
    <xdr:sp macro="" textlink="">
      <xdr:nvSpPr>
        <xdr:cNvPr id="149" name="Isosceles Triangle 148"/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16</xdr:row>
      <xdr:rowOff>0</xdr:rowOff>
    </xdr:from>
    <xdr:to>
      <xdr:col>15</xdr:col>
      <xdr:colOff>385608</xdr:colOff>
      <xdr:row>16</xdr:row>
      <xdr:rowOff>79930</xdr:rowOff>
    </xdr:to>
    <xdr:sp macro="" textlink="">
      <xdr:nvSpPr>
        <xdr:cNvPr id="150" name="Rectangle 149"/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7</xdr:row>
      <xdr:rowOff>54254</xdr:rowOff>
    </xdr:from>
    <xdr:to>
      <xdr:col>3</xdr:col>
      <xdr:colOff>813176</xdr:colOff>
      <xdr:row>7</xdr:row>
      <xdr:rowOff>126687</xdr:rowOff>
    </xdr:to>
    <xdr:sp macro="" textlink="">
      <xdr:nvSpPr>
        <xdr:cNvPr id="152" name="Isosceles Triangle 151"/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61874</xdr:rowOff>
    </xdr:from>
    <xdr:to>
      <xdr:col>3</xdr:col>
      <xdr:colOff>813796</xdr:colOff>
      <xdr:row>8</xdr:row>
      <xdr:rowOff>134307</xdr:rowOff>
    </xdr:to>
    <xdr:sp macro="" textlink="">
      <xdr:nvSpPr>
        <xdr:cNvPr id="154" name="Isosceles Triangle 153"/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20</xdr:row>
      <xdr:rowOff>246575</xdr:rowOff>
    </xdr:from>
    <xdr:to>
      <xdr:col>3</xdr:col>
      <xdr:colOff>810855</xdr:colOff>
      <xdr:row>20</xdr:row>
      <xdr:rowOff>326505</xdr:rowOff>
    </xdr:to>
    <xdr:sp macro="" textlink="">
      <xdr:nvSpPr>
        <xdr:cNvPr id="155" name="Rectangle 154"/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9</xdr:row>
      <xdr:rowOff>60702</xdr:rowOff>
    </xdr:from>
    <xdr:to>
      <xdr:col>3</xdr:col>
      <xdr:colOff>813796</xdr:colOff>
      <xdr:row>9</xdr:row>
      <xdr:rowOff>133135</xdr:rowOff>
    </xdr:to>
    <xdr:sp macro="" textlink="">
      <xdr:nvSpPr>
        <xdr:cNvPr id="156" name="Isosceles Triangle 155"/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16</xdr:row>
      <xdr:rowOff>121920</xdr:rowOff>
    </xdr:from>
    <xdr:to>
      <xdr:col>11</xdr:col>
      <xdr:colOff>385608</xdr:colOff>
      <xdr:row>17</xdr:row>
      <xdr:rowOff>18970</xdr:rowOff>
    </xdr:to>
    <xdr:sp macro="" textlink="">
      <xdr:nvSpPr>
        <xdr:cNvPr id="157" name="Rectangle 156"/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21</xdr:row>
      <xdr:rowOff>13439</xdr:rowOff>
    </xdr:from>
    <xdr:to>
      <xdr:col>11</xdr:col>
      <xdr:colOff>534839</xdr:colOff>
      <xdr:row>21</xdr:row>
      <xdr:rowOff>94150</xdr:rowOff>
    </xdr:to>
    <xdr:sp macro="" textlink="">
      <xdr:nvSpPr>
        <xdr:cNvPr id="158" name="Oval 157"/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20</xdr:row>
      <xdr:rowOff>423949</xdr:rowOff>
    </xdr:from>
    <xdr:to>
      <xdr:col>3</xdr:col>
      <xdr:colOff>810855</xdr:colOff>
      <xdr:row>20</xdr:row>
      <xdr:rowOff>503879</xdr:rowOff>
    </xdr:to>
    <xdr:sp macro="" textlink="">
      <xdr:nvSpPr>
        <xdr:cNvPr id="160" name="Rectangle 159"/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21</xdr:row>
      <xdr:rowOff>165839</xdr:rowOff>
    </xdr:from>
    <xdr:to>
      <xdr:col>12</xdr:col>
      <xdr:colOff>77639</xdr:colOff>
      <xdr:row>22</xdr:row>
      <xdr:rowOff>63670</xdr:rowOff>
    </xdr:to>
    <xdr:sp macro="" textlink="">
      <xdr:nvSpPr>
        <xdr:cNvPr id="161" name="Oval 160"/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24</xdr:row>
      <xdr:rowOff>56598</xdr:rowOff>
    </xdr:from>
    <xdr:to>
      <xdr:col>3</xdr:col>
      <xdr:colOff>813796</xdr:colOff>
      <xdr:row>24</xdr:row>
      <xdr:rowOff>129031</xdr:rowOff>
    </xdr:to>
    <xdr:sp macro="" textlink="">
      <xdr:nvSpPr>
        <xdr:cNvPr id="162" name="Isosceles Triangle 161"/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20</xdr:row>
      <xdr:rowOff>60960</xdr:rowOff>
    </xdr:from>
    <xdr:to>
      <xdr:col>12</xdr:col>
      <xdr:colOff>80808</xdr:colOff>
      <xdr:row>20</xdr:row>
      <xdr:rowOff>140890</xdr:rowOff>
    </xdr:to>
    <xdr:sp macro="" textlink="">
      <xdr:nvSpPr>
        <xdr:cNvPr id="163" name="Rectangle 162"/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22</xdr:row>
      <xdr:rowOff>135359</xdr:rowOff>
    </xdr:from>
    <xdr:to>
      <xdr:col>12</xdr:col>
      <xdr:colOff>230039</xdr:colOff>
      <xdr:row>23</xdr:row>
      <xdr:rowOff>33190</xdr:rowOff>
    </xdr:to>
    <xdr:sp macro="" textlink="">
      <xdr:nvSpPr>
        <xdr:cNvPr id="164" name="Oval 163"/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23</xdr:row>
      <xdr:rowOff>54254</xdr:rowOff>
    </xdr:from>
    <xdr:to>
      <xdr:col>3</xdr:col>
      <xdr:colOff>813796</xdr:colOff>
      <xdr:row>23</xdr:row>
      <xdr:rowOff>126687</xdr:rowOff>
    </xdr:to>
    <xdr:sp macro="" textlink="">
      <xdr:nvSpPr>
        <xdr:cNvPr id="165" name="Isosceles Triangle 164"/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21</xdr:row>
      <xdr:rowOff>30480</xdr:rowOff>
    </xdr:from>
    <xdr:to>
      <xdr:col>12</xdr:col>
      <xdr:colOff>233208</xdr:colOff>
      <xdr:row>21</xdr:row>
      <xdr:rowOff>110410</xdr:rowOff>
    </xdr:to>
    <xdr:sp macro="" textlink="">
      <xdr:nvSpPr>
        <xdr:cNvPr id="166" name="Rectangle 165"/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23</xdr:row>
      <xdr:rowOff>104879</xdr:rowOff>
    </xdr:from>
    <xdr:to>
      <xdr:col>12</xdr:col>
      <xdr:colOff>382439</xdr:colOff>
      <xdr:row>24</xdr:row>
      <xdr:rowOff>2710</xdr:rowOff>
    </xdr:to>
    <xdr:sp macro="" textlink="">
      <xdr:nvSpPr>
        <xdr:cNvPr id="167" name="Oval 166"/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22</xdr:row>
      <xdr:rowOff>0</xdr:rowOff>
    </xdr:from>
    <xdr:to>
      <xdr:col>12</xdr:col>
      <xdr:colOff>385608</xdr:colOff>
      <xdr:row>22</xdr:row>
      <xdr:rowOff>79930</xdr:rowOff>
    </xdr:to>
    <xdr:sp macro="" textlink="">
      <xdr:nvSpPr>
        <xdr:cNvPr id="169" name="Rectangle 168"/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41</xdr:row>
      <xdr:rowOff>53082</xdr:rowOff>
    </xdr:from>
    <xdr:to>
      <xdr:col>3</xdr:col>
      <xdr:colOff>828770</xdr:colOff>
      <xdr:row>41</xdr:row>
      <xdr:rowOff>125515</xdr:rowOff>
    </xdr:to>
    <xdr:sp macro="" textlink="">
      <xdr:nvSpPr>
        <xdr:cNvPr id="170" name="Isosceles Triangle 169"/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17</xdr:row>
      <xdr:rowOff>43738</xdr:rowOff>
    </xdr:from>
    <xdr:to>
      <xdr:col>3</xdr:col>
      <xdr:colOff>810855</xdr:colOff>
      <xdr:row>17</xdr:row>
      <xdr:rowOff>123668</xdr:rowOff>
    </xdr:to>
    <xdr:sp macro="" textlink="">
      <xdr:nvSpPr>
        <xdr:cNvPr id="95" name="Rectangle 94"/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68109</xdr:rowOff>
    </xdr:from>
    <xdr:to>
      <xdr:col>3</xdr:col>
      <xdr:colOff>813796</xdr:colOff>
      <xdr:row>7</xdr:row>
      <xdr:rowOff>140542</xdr:rowOff>
    </xdr:to>
    <xdr:sp macro="" textlink="">
      <xdr:nvSpPr>
        <xdr:cNvPr id="96" name="Isosceles Triangle 95"/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8</xdr:row>
      <xdr:rowOff>75729</xdr:rowOff>
    </xdr:from>
    <xdr:to>
      <xdr:col>3</xdr:col>
      <xdr:colOff>813176</xdr:colOff>
      <xdr:row>8</xdr:row>
      <xdr:rowOff>148162</xdr:rowOff>
    </xdr:to>
    <xdr:sp macro="" textlink="">
      <xdr:nvSpPr>
        <xdr:cNvPr id="97" name="Isosceles Triangle 96"/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15</xdr:col>
      <xdr:colOff>111369</xdr:colOff>
      <xdr:row>22</xdr:row>
      <xdr:rowOff>67408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56</xdr:row>
      <xdr:rowOff>101492</xdr:rowOff>
    </xdr:from>
    <xdr:to>
      <xdr:col>18</xdr:col>
      <xdr:colOff>77639</xdr:colOff>
      <xdr:row>56</xdr:row>
      <xdr:rowOff>182203</xdr:rowOff>
    </xdr:to>
    <xdr:sp macro="" textlink="">
      <xdr:nvSpPr>
        <xdr:cNvPr id="23" name="Oval 22"/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57</xdr:row>
      <xdr:rowOff>177021</xdr:rowOff>
    </xdr:from>
    <xdr:to>
      <xdr:col>18</xdr:col>
      <xdr:colOff>78200</xdr:colOff>
      <xdr:row>58</xdr:row>
      <xdr:rowOff>63187</xdr:rowOff>
    </xdr:to>
    <xdr:sp macro="" textlink="">
      <xdr:nvSpPr>
        <xdr:cNvPr id="24" name="Isosceles Triangle 23"/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41</xdr:row>
      <xdr:rowOff>59267</xdr:rowOff>
    </xdr:from>
    <xdr:to>
      <xdr:col>8</xdr:col>
      <xdr:colOff>821641</xdr:colOff>
      <xdr:row>41</xdr:row>
      <xdr:rowOff>139197</xdr:rowOff>
    </xdr:to>
    <xdr:sp macro="" textlink="">
      <xdr:nvSpPr>
        <xdr:cNvPr id="25" name="Rectangle 24"/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57</xdr:row>
      <xdr:rowOff>67626</xdr:rowOff>
    </xdr:from>
    <xdr:to>
      <xdr:col>18</xdr:col>
      <xdr:colOff>230039</xdr:colOff>
      <xdr:row>57</xdr:row>
      <xdr:rowOff>148337</xdr:rowOff>
    </xdr:to>
    <xdr:sp macro="" textlink="">
      <xdr:nvSpPr>
        <xdr:cNvPr id="26" name="Oval 25"/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58</xdr:row>
      <xdr:rowOff>143154</xdr:rowOff>
    </xdr:from>
    <xdr:to>
      <xdr:col>18</xdr:col>
      <xdr:colOff>230600</xdr:colOff>
      <xdr:row>59</xdr:row>
      <xdr:rowOff>29320</xdr:rowOff>
    </xdr:to>
    <xdr:sp macro="" textlink="">
      <xdr:nvSpPr>
        <xdr:cNvPr id="27" name="Isosceles Triangle 26"/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38</xdr:row>
      <xdr:rowOff>50800</xdr:rowOff>
    </xdr:from>
    <xdr:to>
      <xdr:col>3</xdr:col>
      <xdr:colOff>807625</xdr:colOff>
      <xdr:row>38</xdr:row>
      <xdr:rowOff>130730</xdr:rowOff>
    </xdr:to>
    <xdr:sp macro="" textlink="">
      <xdr:nvSpPr>
        <xdr:cNvPr id="28" name="Rectangle 27"/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58</xdr:row>
      <xdr:rowOff>33759</xdr:rowOff>
    </xdr:from>
    <xdr:to>
      <xdr:col>18</xdr:col>
      <xdr:colOff>382439</xdr:colOff>
      <xdr:row>58</xdr:row>
      <xdr:rowOff>114470</xdr:rowOff>
    </xdr:to>
    <xdr:sp macro="" textlink="">
      <xdr:nvSpPr>
        <xdr:cNvPr id="29" name="Oval 28"/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109287</xdr:rowOff>
    </xdr:from>
    <xdr:to>
      <xdr:col>18</xdr:col>
      <xdr:colOff>383000</xdr:colOff>
      <xdr:row>59</xdr:row>
      <xdr:rowOff>181720</xdr:rowOff>
    </xdr:to>
    <xdr:sp macro="" textlink="">
      <xdr:nvSpPr>
        <xdr:cNvPr id="30" name="Isosceles Triangle 29"/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39</xdr:row>
      <xdr:rowOff>50800</xdr:rowOff>
    </xdr:from>
    <xdr:to>
      <xdr:col>3</xdr:col>
      <xdr:colOff>807625</xdr:colOff>
      <xdr:row>39</xdr:row>
      <xdr:rowOff>130730</xdr:rowOff>
    </xdr:to>
    <xdr:sp macro="" textlink="">
      <xdr:nvSpPr>
        <xdr:cNvPr id="31" name="Rectangle 30"/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58</xdr:row>
      <xdr:rowOff>186159</xdr:rowOff>
    </xdr:from>
    <xdr:to>
      <xdr:col>18</xdr:col>
      <xdr:colOff>534839</xdr:colOff>
      <xdr:row>59</xdr:row>
      <xdr:rowOff>80603</xdr:rowOff>
    </xdr:to>
    <xdr:sp macro="" textlink="">
      <xdr:nvSpPr>
        <xdr:cNvPr id="32" name="Oval 31"/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75421</xdr:rowOff>
    </xdr:from>
    <xdr:to>
      <xdr:col>18</xdr:col>
      <xdr:colOff>535400</xdr:colOff>
      <xdr:row>60</xdr:row>
      <xdr:rowOff>147854</xdr:rowOff>
    </xdr:to>
    <xdr:sp macro="" textlink="">
      <xdr:nvSpPr>
        <xdr:cNvPr id="33" name="Isosceles Triangle 32"/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57</xdr:row>
      <xdr:rowOff>84667</xdr:rowOff>
    </xdr:from>
    <xdr:to>
      <xdr:col>18</xdr:col>
      <xdr:colOff>538008</xdr:colOff>
      <xdr:row>57</xdr:row>
      <xdr:rowOff>164597</xdr:rowOff>
    </xdr:to>
    <xdr:sp macro="" textlink="">
      <xdr:nvSpPr>
        <xdr:cNvPr id="34" name="Rectangle 33"/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152292</xdr:rowOff>
    </xdr:from>
    <xdr:to>
      <xdr:col>19</xdr:col>
      <xdr:colOff>77639</xdr:colOff>
      <xdr:row>60</xdr:row>
      <xdr:rowOff>46737</xdr:rowOff>
    </xdr:to>
    <xdr:sp macro="" textlink="">
      <xdr:nvSpPr>
        <xdr:cNvPr id="35" name="Oval 34"/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41554</xdr:rowOff>
    </xdr:from>
    <xdr:to>
      <xdr:col>19</xdr:col>
      <xdr:colOff>78200</xdr:colOff>
      <xdr:row>61</xdr:row>
      <xdr:rowOff>113987</xdr:rowOff>
    </xdr:to>
    <xdr:sp macro="" textlink="">
      <xdr:nvSpPr>
        <xdr:cNvPr id="36" name="Isosceles Triangle 35"/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58</xdr:row>
      <xdr:rowOff>50800</xdr:rowOff>
    </xdr:from>
    <xdr:to>
      <xdr:col>19</xdr:col>
      <xdr:colOff>80808</xdr:colOff>
      <xdr:row>58</xdr:row>
      <xdr:rowOff>130730</xdr:rowOff>
    </xdr:to>
    <xdr:sp macro="" textlink="">
      <xdr:nvSpPr>
        <xdr:cNvPr id="37" name="Rectangle 36"/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118426</xdr:rowOff>
    </xdr:from>
    <xdr:to>
      <xdr:col>19</xdr:col>
      <xdr:colOff>230039</xdr:colOff>
      <xdr:row>61</xdr:row>
      <xdr:rowOff>12870</xdr:rowOff>
    </xdr:to>
    <xdr:sp macro="" textlink="">
      <xdr:nvSpPr>
        <xdr:cNvPr id="38" name="Oval 37"/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7687</xdr:rowOff>
    </xdr:from>
    <xdr:to>
      <xdr:col>19</xdr:col>
      <xdr:colOff>230600</xdr:colOff>
      <xdr:row>62</xdr:row>
      <xdr:rowOff>80120</xdr:rowOff>
    </xdr:to>
    <xdr:sp macro="" textlink="">
      <xdr:nvSpPr>
        <xdr:cNvPr id="39" name="Isosceles Triangle 38"/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59</xdr:row>
      <xdr:rowOff>16933</xdr:rowOff>
    </xdr:from>
    <xdr:to>
      <xdr:col>19</xdr:col>
      <xdr:colOff>233208</xdr:colOff>
      <xdr:row>59</xdr:row>
      <xdr:rowOff>96863</xdr:rowOff>
    </xdr:to>
    <xdr:sp macro="" textlink="">
      <xdr:nvSpPr>
        <xdr:cNvPr id="40" name="Rectangle 39"/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84559</xdr:rowOff>
    </xdr:from>
    <xdr:to>
      <xdr:col>19</xdr:col>
      <xdr:colOff>382439</xdr:colOff>
      <xdr:row>61</xdr:row>
      <xdr:rowOff>165270</xdr:rowOff>
    </xdr:to>
    <xdr:sp macro="" textlink="">
      <xdr:nvSpPr>
        <xdr:cNvPr id="41" name="Oval 40"/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160087</xdr:rowOff>
    </xdr:from>
    <xdr:to>
      <xdr:col>19</xdr:col>
      <xdr:colOff>383000</xdr:colOff>
      <xdr:row>63</xdr:row>
      <xdr:rowOff>46254</xdr:rowOff>
    </xdr:to>
    <xdr:sp macro="" textlink="">
      <xdr:nvSpPr>
        <xdr:cNvPr id="42" name="Isosceles Triangle 41"/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59</xdr:row>
      <xdr:rowOff>169333</xdr:rowOff>
    </xdr:from>
    <xdr:to>
      <xdr:col>19</xdr:col>
      <xdr:colOff>385608</xdr:colOff>
      <xdr:row>60</xdr:row>
      <xdr:rowOff>62997</xdr:rowOff>
    </xdr:to>
    <xdr:sp macro="" textlink="">
      <xdr:nvSpPr>
        <xdr:cNvPr id="43" name="Rectangle 42"/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45</xdr:row>
      <xdr:rowOff>75421</xdr:rowOff>
    </xdr:from>
    <xdr:to>
      <xdr:col>3</xdr:col>
      <xdr:colOff>810566</xdr:colOff>
      <xdr:row>45</xdr:row>
      <xdr:rowOff>147854</xdr:rowOff>
    </xdr:to>
    <xdr:sp macro="" textlink="">
      <xdr:nvSpPr>
        <xdr:cNvPr id="66" name="Isosceles Triangle 65"/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37</xdr:row>
      <xdr:rowOff>67733</xdr:rowOff>
    </xdr:from>
    <xdr:to>
      <xdr:col>3</xdr:col>
      <xdr:colOff>807625</xdr:colOff>
      <xdr:row>37</xdr:row>
      <xdr:rowOff>147663</xdr:rowOff>
    </xdr:to>
    <xdr:sp macro="" textlink="">
      <xdr:nvSpPr>
        <xdr:cNvPr id="67" name="Rectangle 66"/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41</xdr:row>
      <xdr:rowOff>50693</xdr:rowOff>
    </xdr:from>
    <xdr:to>
      <xdr:col>3</xdr:col>
      <xdr:colOff>810285</xdr:colOff>
      <xdr:row>41</xdr:row>
      <xdr:rowOff>131404</xdr:rowOff>
    </xdr:to>
    <xdr:sp macro="" textlink="">
      <xdr:nvSpPr>
        <xdr:cNvPr id="68" name="Oval 67"/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33</xdr:row>
      <xdr:rowOff>58487</xdr:rowOff>
    </xdr:from>
    <xdr:to>
      <xdr:col>3</xdr:col>
      <xdr:colOff>810566</xdr:colOff>
      <xdr:row>33</xdr:row>
      <xdr:rowOff>130920</xdr:rowOff>
    </xdr:to>
    <xdr:sp macro="" textlink="">
      <xdr:nvSpPr>
        <xdr:cNvPr id="69" name="Isosceles Triangle 68"/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37</xdr:row>
      <xdr:rowOff>59267</xdr:rowOff>
    </xdr:from>
    <xdr:to>
      <xdr:col>13</xdr:col>
      <xdr:colOff>808941</xdr:colOff>
      <xdr:row>37</xdr:row>
      <xdr:rowOff>139197</xdr:rowOff>
    </xdr:to>
    <xdr:sp macro="" textlink="">
      <xdr:nvSpPr>
        <xdr:cNvPr id="70" name="Rectangle 69"/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40</xdr:row>
      <xdr:rowOff>67625</xdr:rowOff>
    </xdr:from>
    <xdr:to>
      <xdr:col>3</xdr:col>
      <xdr:colOff>810285</xdr:colOff>
      <xdr:row>40</xdr:row>
      <xdr:rowOff>148336</xdr:rowOff>
    </xdr:to>
    <xdr:sp macro="" textlink="">
      <xdr:nvSpPr>
        <xdr:cNvPr id="71" name="Oval 70"/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44</xdr:row>
      <xdr:rowOff>66954</xdr:rowOff>
    </xdr:from>
    <xdr:to>
      <xdr:col>3</xdr:col>
      <xdr:colOff>810566</xdr:colOff>
      <xdr:row>44</xdr:row>
      <xdr:rowOff>139387</xdr:rowOff>
    </xdr:to>
    <xdr:sp macro="" textlink="">
      <xdr:nvSpPr>
        <xdr:cNvPr id="72" name="Isosceles Triangle 71"/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38</xdr:row>
      <xdr:rowOff>52917</xdr:rowOff>
    </xdr:from>
    <xdr:to>
      <xdr:col>13</xdr:col>
      <xdr:colOff>808941</xdr:colOff>
      <xdr:row>38</xdr:row>
      <xdr:rowOff>132847</xdr:rowOff>
    </xdr:to>
    <xdr:sp macro="" textlink="">
      <xdr:nvSpPr>
        <xdr:cNvPr id="73" name="Rectangle 72"/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38</xdr:row>
      <xdr:rowOff>50692</xdr:rowOff>
    </xdr:from>
    <xdr:to>
      <xdr:col>8</xdr:col>
      <xdr:colOff>824301</xdr:colOff>
      <xdr:row>38</xdr:row>
      <xdr:rowOff>131403</xdr:rowOff>
    </xdr:to>
    <xdr:sp macro="" textlink="">
      <xdr:nvSpPr>
        <xdr:cNvPr id="74" name="Oval 73"/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54</xdr:row>
      <xdr:rowOff>75421</xdr:rowOff>
    </xdr:from>
    <xdr:to>
      <xdr:col>19</xdr:col>
      <xdr:colOff>535400</xdr:colOff>
      <xdr:row>54</xdr:row>
      <xdr:rowOff>147854</xdr:rowOff>
    </xdr:to>
    <xdr:sp macro="" textlink="">
      <xdr:nvSpPr>
        <xdr:cNvPr id="75" name="Isosceles Triangle 74"/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39</xdr:row>
      <xdr:rowOff>50800</xdr:rowOff>
    </xdr:from>
    <xdr:to>
      <xdr:col>13</xdr:col>
      <xdr:colOff>808941</xdr:colOff>
      <xdr:row>39</xdr:row>
      <xdr:rowOff>130730</xdr:rowOff>
    </xdr:to>
    <xdr:sp macro="" textlink="">
      <xdr:nvSpPr>
        <xdr:cNvPr id="76" name="Rectangle 75"/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39</xdr:row>
      <xdr:rowOff>42226</xdr:rowOff>
    </xdr:from>
    <xdr:to>
      <xdr:col>8</xdr:col>
      <xdr:colOff>824301</xdr:colOff>
      <xdr:row>39</xdr:row>
      <xdr:rowOff>122937</xdr:rowOff>
    </xdr:to>
    <xdr:sp macro="" textlink="">
      <xdr:nvSpPr>
        <xdr:cNvPr id="77" name="Oval 76"/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55</xdr:row>
      <xdr:rowOff>41554</xdr:rowOff>
    </xdr:from>
    <xdr:to>
      <xdr:col>20</xdr:col>
      <xdr:colOff>78200</xdr:colOff>
      <xdr:row>55</xdr:row>
      <xdr:rowOff>113987</xdr:rowOff>
    </xdr:to>
    <xdr:sp macro="" textlink="">
      <xdr:nvSpPr>
        <xdr:cNvPr id="78" name="Isosceles Triangle 77"/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40</xdr:row>
      <xdr:rowOff>59266</xdr:rowOff>
    </xdr:from>
    <xdr:to>
      <xdr:col>13</xdr:col>
      <xdr:colOff>808941</xdr:colOff>
      <xdr:row>40</xdr:row>
      <xdr:rowOff>139196</xdr:rowOff>
    </xdr:to>
    <xdr:sp macro="" textlink="">
      <xdr:nvSpPr>
        <xdr:cNvPr id="79" name="Rectangle 78"/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41</xdr:row>
      <xdr:rowOff>59160</xdr:rowOff>
    </xdr:from>
    <xdr:to>
      <xdr:col>13</xdr:col>
      <xdr:colOff>811601</xdr:colOff>
      <xdr:row>41</xdr:row>
      <xdr:rowOff>139871</xdr:rowOff>
    </xdr:to>
    <xdr:sp macro="" textlink="">
      <xdr:nvSpPr>
        <xdr:cNvPr id="80" name="Oval 79"/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56</xdr:row>
      <xdr:rowOff>7687</xdr:rowOff>
    </xdr:from>
    <xdr:to>
      <xdr:col>20</xdr:col>
      <xdr:colOff>230600</xdr:colOff>
      <xdr:row>56</xdr:row>
      <xdr:rowOff>80120</xdr:rowOff>
    </xdr:to>
    <xdr:sp macro="" textlink="">
      <xdr:nvSpPr>
        <xdr:cNvPr id="81" name="Isosceles Triangle 80"/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37</xdr:row>
      <xdr:rowOff>50799</xdr:rowOff>
    </xdr:from>
    <xdr:to>
      <xdr:col>8</xdr:col>
      <xdr:colOff>821641</xdr:colOff>
      <xdr:row>37</xdr:row>
      <xdr:rowOff>130729</xdr:rowOff>
    </xdr:to>
    <xdr:sp macro="" textlink="">
      <xdr:nvSpPr>
        <xdr:cNvPr id="82" name="Rectangle 81"/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55</xdr:row>
      <xdr:rowOff>84559</xdr:rowOff>
    </xdr:from>
    <xdr:to>
      <xdr:col>20</xdr:col>
      <xdr:colOff>382439</xdr:colOff>
      <xdr:row>55</xdr:row>
      <xdr:rowOff>165270</xdr:rowOff>
    </xdr:to>
    <xdr:sp macro="" textlink="">
      <xdr:nvSpPr>
        <xdr:cNvPr id="83" name="Oval 82"/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56</xdr:row>
      <xdr:rowOff>160087</xdr:rowOff>
    </xdr:from>
    <xdr:to>
      <xdr:col>20</xdr:col>
      <xdr:colOff>383000</xdr:colOff>
      <xdr:row>57</xdr:row>
      <xdr:rowOff>46254</xdr:rowOff>
    </xdr:to>
    <xdr:sp macro="" textlink="">
      <xdr:nvSpPr>
        <xdr:cNvPr id="84" name="Isosceles Triangle 83"/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40</xdr:row>
      <xdr:rowOff>50800</xdr:rowOff>
    </xdr:from>
    <xdr:to>
      <xdr:col>8</xdr:col>
      <xdr:colOff>821641</xdr:colOff>
      <xdr:row>40</xdr:row>
      <xdr:rowOff>130730</xdr:rowOff>
    </xdr:to>
    <xdr:sp macro="" textlink="">
      <xdr:nvSpPr>
        <xdr:cNvPr id="85" name="Rectangle 84"/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14</xdr:row>
      <xdr:rowOff>50800</xdr:rowOff>
    </xdr:from>
    <xdr:to>
      <xdr:col>3</xdr:col>
      <xdr:colOff>807202</xdr:colOff>
      <xdr:row>14</xdr:row>
      <xdr:rowOff>130730</xdr:rowOff>
    </xdr:to>
    <xdr:sp macro="" textlink="">
      <xdr:nvSpPr>
        <xdr:cNvPr id="45" name="Rectangle 44"/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19</xdr:row>
      <xdr:rowOff>75421</xdr:rowOff>
    </xdr:from>
    <xdr:to>
      <xdr:col>3</xdr:col>
      <xdr:colOff>810143</xdr:colOff>
      <xdr:row>19</xdr:row>
      <xdr:rowOff>147854</xdr:rowOff>
    </xdr:to>
    <xdr:sp macro="" textlink="">
      <xdr:nvSpPr>
        <xdr:cNvPr id="47" name="Isosceles Triangle 46"/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7</xdr:row>
      <xdr:rowOff>58487</xdr:rowOff>
    </xdr:from>
    <xdr:to>
      <xdr:col>3</xdr:col>
      <xdr:colOff>810143</xdr:colOff>
      <xdr:row>7</xdr:row>
      <xdr:rowOff>130920</xdr:rowOff>
    </xdr:to>
    <xdr:sp macro="" textlink="">
      <xdr:nvSpPr>
        <xdr:cNvPr id="50" name="Isosceles Triangle 49"/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18</xdr:row>
      <xdr:rowOff>66954</xdr:rowOff>
    </xdr:from>
    <xdr:to>
      <xdr:col>3</xdr:col>
      <xdr:colOff>810143</xdr:colOff>
      <xdr:row>18</xdr:row>
      <xdr:rowOff>139387</xdr:rowOff>
    </xdr:to>
    <xdr:sp macro="" textlink="">
      <xdr:nvSpPr>
        <xdr:cNvPr id="53" name="Isosceles Triangle 52"/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8</xdr:row>
      <xdr:rowOff>58487</xdr:rowOff>
    </xdr:from>
    <xdr:to>
      <xdr:col>3</xdr:col>
      <xdr:colOff>810143</xdr:colOff>
      <xdr:row>8</xdr:row>
      <xdr:rowOff>130920</xdr:rowOff>
    </xdr:to>
    <xdr:sp macro="" textlink="">
      <xdr:nvSpPr>
        <xdr:cNvPr id="62" name="Isosceles Triangle 61"/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12</xdr:row>
      <xdr:rowOff>167640</xdr:rowOff>
    </xdr:from>
    <xdr:to>
      <xdr:col>3</xdr:col>
      <xdr:colOff>807202</xdr:colOff>
      <xdr:row>12</xdr:row>
      <xdr:rowOff>247570</xdr:rowOff>
    </xdr:to>
    <xdr:sp macro="" textlink="">
      <xdr:nvSpPr>
        <xdr:cNvPr id="54" name="Rectangle 53"/>
        <xdr:cNvSpPr/>
      </xdr:nvSpPr>
      <xdr:spPr>
        <a:xfrm>
          <a:off x="2243644" y="2560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11</xdr:row>
      <xdr:rowOff>167640</xdr:rowOff>
    </xdr:from>
    <xdr:to>
      <xdr:col>3</xdr:col>
      <xdr:colOff>807202</xdr:colOff>
      <xdr:row>11</xdr:row>
      <xdr:rowOff>247570</xdr:rowOff>
    </xdr:to>
    <xdr:sp macro="" textlink="">
      <xdr:nvSpPr>
        <xdr:cNvPr id="55" name="Rectangle 54"/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8</xdr:row>
      <xdr:rowOff>93177</xdr:rowOff>
    </xdr:from>
    <xdr:to>
      <xdr:col>3</xdr:col>
      <xdr:colOff>792014</xdr:colOff>
      <xdr:row>8</xdr:row>
      <xdr:rowOff>173888</xdr:rowOff>
    </xdr:to>
    <xdr:sp macro="" textlink="">
      <xdr:nvSpPr>
        <xdr:cNvPr id="2" name="Oval 1"/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17</xdr:row>
      <xdr:rowOff>46090</xdr:rowOff>
    </xdr:from>
    <xdr:to>
      <xdr:col>3</xdr:col>
      <xdr:colOff>789116</xdr:colOff>
      <xdr:row>17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13</xdr:row>
      <xdr:rowOff>158462</xdr:rowOff>
    </xdr:from>
    <xdr:to>
      <xdr:col>3</xdr:col>
      <xdr:colOff>786175</xdr:colOff>
      <xdr:row>13</xdr:row>
      <xdr:rowOff>238392</xdr:rowOff>
    </xdr:to>
    <xdr:sp macro="" textlink="">
      <xdr:nvSpPr>
        <xdr:cNvPr id="4" name="Rectangle 3"/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14</xdr:row>
      <xdr:rowOff>136720</xdr:rowOff>
    </xdr:from>
    <xdr:to>
      <xdr:col>18</xdr:col>
      <xdr:colOff>826936</xdr:colOff>
      <xdr:row>14</xdr:row>
      <xdr:rowOff>217431</xdr:rowOff>
    </xdr:to>
    <xdr:sp macro="" textlink="">
      <xdr:nvSpPr>
        <xdr:cNvPr id="5" name="Oval 4"/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7</xdr:row>
      <xdr:rowOff>51533</xdr:rowOff>
    </xdr:from>
    <xdr:to>
      <xdr:col>3</xdr:col>
      <xdr:colOff>792575</xdr:colOff>
      <xdr:row>7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12</xdr:row>
      <xdr:rowOff>133350</xdr:rowOff>
    </xdr:from>
    <xdr:to>
      <xdr:col>3</xdr:col>
      <xdr:colOff>786175</xdr:colOff>
      <xdr:row>12</xdr:row>
      <xdr:rowOff>209198</xdr:rowOff>
    </xdr:to>
    <xdr:sp macro="" textlink="">
      <xdr:nvSpPr>
        <xdr:cNvPr id="7" name="Rectangle 6"/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12</xdr:row>
      <xdr:rowOff>140432</xdr:rowOff>
    </xdr:from>
    <xdr:to>
      <xdr:col>8</xdr:col>
      <xdr:colOff>796196</xdr:colOff>
      <xdr:row>12</xdr:row>
      <xdr:rowOff>221143</xdr:rowOff>
    </xdr:to>
    <xdr:sp macro="" textlink="">
      <xdr:nvSpPr>
        <xdr:cNvPr id="8" name="Oval 7"/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29</xdr:row>
      <xdr:rowOff>114126</xdr:rowOff>
    </xdr:from>
    <xdr:to>
      <xdr:col>28</xdr:col>
      <xdr:colOff>383000</xdr:colOff>
      <xdr:row>30</xdr:row>
      <xdr:rowOff>1501</xdr:rowOff>
    </xdr:to>
    <xdr:sp macro="" textlink="">
      <xdr:nvSpPr>
        <xdr:cNvPr id="9" name="Isosceles Triangle 8"/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13</xdr:row>
      <xdr:rowOff>148318</xdr:rowOff>
    </xdr:from>
    <xdr:to>
      <xdr:col>8</xdr:col>
      <xdr:colOff>793536</xdr:colOff>
      <xdr:row>13</xdr:row>
      <xdr:rowOff>224166</xdr:rowOff>
    </xdr:to>
    <xdr:sp macro="" textlink="">
      <xdr:nvSpPr>
        <xdr:cNvPr id="10" name="Rectangle 9"/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12</xdr:row>
      <xdr:rowOff>128556</xdr:rowOff>
    </xdr:from>
    <xdr:to>
      <xdr:col>23</xdr:col>
      <xdr:colOff>788318</xdr:colOff>
      <xdr:row>12</xdr:row>
      <xdr:rowOff>209267</xdr:rowOff>
    </xdr:to>
    <xdr:sp macro="" textlink="">
      <xdr:nvSpPr>
        <xdr:cNvPr id="11" name="Oval 10"/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30</xdr:row>
      <xdr:rowOff>81468</xdr:rowOff>
    </xdr:from>
    <xdr:to>
      <xdr:col>28</xdr:col>
      <xdr:colOff>535400</xdr:colOff>
      <xdr:row>30</xdr:row>
      <xdr:rowOff>153901</xdr:rowOff>
    </xdr:to>
    <xdr:sp macro="" textlink="">
      <xdr:nvSpPr>
        <xdr:cNvPr id="12" name="Isosceles Triangle 11"/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14</xdr:row>
      <xdr:rowOff>134711</xdr:rowOff>
    </xdr:from>
    <xdr:to>
      <xdr:col>8</xdr:col>
      <xdr:colOff>793536</xdr:colOff>
      <xdr:row>14</xdr:row>
      <xdr:rowOff>214641</xdr:rowOff>
    </xdr:to>
    <xdr:sp macro="" textlink="">
      <xdr:nvSpPr>
        <xdr:cNvPr id="13" name="Rectangle 12"/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29</xdr:row>
      <xdr:rowOff>157131</xdr:rowOff>
    </xdr:from>
    <xdr:to>
      <xdr:col>29</xdr:col>
      <xdr:colOff>77639</xdr:colOff>
      <xdr:row>30</xdr:row>
      <xdr:rowOff>52784</xdr:rowOff>
    </xdr:to>
    <xdr:sp macro="" textlink="">
      <xdr:nvSpPr>
        <xdr:cNvPr id="14" name="Oval 13"/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31</xdr:row>
      <xdr:rowOff>48811</xdr:rowOff>
    </xdr:from>
    <xdr:to>
      <xdr:col>29</xdr:col>
      <xdr:colOff>78200</xdr:colOff>
      <xdr:row>31</xdr:row>
      <xdr:rowOff>121244</xdr:rowOff>
    </xdr:to>
    <xdr:sp macro="" textlink="">
      <xdr:nvSpPr>
        <xdr:cNvPr id="15" name="Isosceles Triangle 14"/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14</xdr:row>
      <xdr:rowOff>140154</xdr:rowOff>
    </xdr:from>
    <xdr:to>
      <xdr:col>13</xdr:col>
      <xdr:colOff>795183</xdr:colOff>
      <xdr:row>14</xdr:row>
      <xdr:rowOff>220084</xdr:rowOff>
    </xdr:to>
    <xdr:sp macro="" textlink="">
      <xdr:nvSpPr>
        <xdr:cNvPr id="16" name="Rectangle 15"/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30</xdr:row>
      <xdr:rowOff>124473</xdr:rowOff>
    </xdr:from>
    <xdr:to>
      <xdr:col>29</xdr:col>
      <xdr:colOff>230039</xdr:colOff>
      <xdr:row>31</xdr:row>
      <xdr:rowOff>20127</xdr:rowOff>
    </xdr:to>
    <xdr:sp macro="" textlink="">
      <xdr:nvSpPr>
        <xdr:cNvPr id="17" name="Oval 16"/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32</xdr:row>
      <xdr:rowOff>16154</xdr:rowOff>
    </xdr:from>
    <xdr:to>
      <xdr:col>29</xdr:col>
      <xdr:colOff>230600</xdr:colOff>
      <xdr:row>32</xdr:row>
      <xdr:rowOff>88587</xdr:rowOff>
    </xdr:to>
    <xdr:sp macro="" textlink="">
      <xdr:nvSpPr>
        <xdr:cNvPr id="18" name="Isosceles Triangle 17"/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13</xdr:row>
      <xdr:rowOff>136072</xdr:rowOff>
    </xdr:from>
    <xdr:to>
      <xdr:col>13</xdr:col>
      <xdr:colOff>795183</xdr:colOff>
      <xdr:row>13</xdr:row>
      <xdr:rowOff>216002</xdr:rowOff>
    </xdr:to>
    <xdr:sp macro="" textlink="">
      <xdr:nvSpPr>
        <xdr:cNvPr id="19" name="Rectangle 18"/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31</xdr:row>
      <xdr:rowOff>91816</xdr:rowOff>
    </xdr:from>
    <xdr:to>
      <xdr:col>29</xdr:col>
      <xdr:colOff>382439</xdr:colOff>
      <xdr:row>31</xdr:row>
      <xdr:rowOff>172527</xdr:rowOff>
    </xdr:to>
    <xdr:sp macro="" textlink="">
      <xdr:nvSpPr>
        <xdr:cNvPr id="20" name="Oval 19"/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32</xdr:row>
      <xdr:rowOff>168554</xdr:rowOff>
    </xdr:from>
    <xdr:to>
      <xdr:col>29</xdr:col>
      <xdr:colOff>383000</xdr:colOff>
      <xdr:row>33</xdr:row>
      <xdr:rowOff>55930</xdr:rowOff>
    </xdr:to>
    <xdr:sp macro="" textlink="">
      <xdr:nvSpPr>
        <xdr:cNvPr id="21" name="Isosceles Triangle 20"/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145597</xdr:rowOff>
    </xdr:from>
    <xdr:to>
      <xdr:col>13</xdr:col>
      <xdr:colOff>795183</xdr:colOff>
      <xdr:row>12</xdr:row>
      <xdr:rowOff>221444</xdr:rowOff>
    </xdr:to>
    <xdr:sp macro="" textlink="">
      <xdr:nvSpPr>
        <xdr:cNvPr id="22" name="Rectangle 21"/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25</xdr:row>
      <xdr:rowOff>102702</xdr:rowOff>
    </xdr:from>
    <xdr:to>
      <xdr:col>30</xdr:col>
      <xdr:colOff>77639</xdr:colOff>
      <xdr:row>25</xdr:row>
      <xdr:rowOff>183413</xdr:rowOff>
    </xdr:to>
    <xdr:sp macro="" textlink="">
      <xdr:nvSpPr>
        <xdr:cNvPr id="23" name="Oval 22"/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26</xdr:row>
      <xdr:rowOff>179440</xdr:rowOff>
    </xdr:from>
    <xdr:to>
      <xdr:col>30</xdr:col>
      <xdr:colOff>78200</xdr:colOff>
      <xdr:row>27</xdr:row>
      <xdr:rowOff>66816</xdr:rowOff>
    </xdr:to>
    <xdr:sp macro="" textlink="">
      <xdr:nvSpPr>
        <xdr:cNvPr id="24" name="Isosceles Triangle 23"/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12</xdr:row>
      <xdr:rowOff>141143</xdr:rowOff>
    </xdr:from>
    <xdr:to>
      <xdr:col>18</xdr:col>
      <xdr:colOff>824276</xdr:colOff>
      <xdr:row>12</xdr:row>
      <xdr:rowOff>221073</xdr:rowOff>
    </xdr:to>
    <xdr:sp macro="" textlink="">
      <xdr:nvSpPr>
        <xdr:cNvPr id="25" name="Rectangle 24"/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26</xdr:row>
      <xdr:rowOff>70045</xdr:rowOff>
    </xdr:from>
    <xdr:to>
      <xdr:col>30</xdr:col>
      <xdr:colOff>230039</xdr:colOff>
      <xdr:row>26</xdr:row>
      <xdr:rowOff>150756</xdr:rowOff>
    </xdr:to>
    <xdr:sp macro="" textlink="">
      <xdr:nvSpPr>
        <xdr:cNvPr id="26" name="Oval 25"/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27</xdr:row>
      <xdr:rowOff>146783</xdr:rowOff>
    </xdr:from>
    <xdr:to>
      <xdr:col>30</xdr:col>
      <xdr:colOff>230600</xdr:colOff>
      <xdr:row>28</xdr:row>
      <xdr:rowOff>34159</xdr:rowOff>
    </xdr:to>
    <xdr:sp macro="" textlink="">
      <xdr:nvSpPr>
        <xdr:cNvPr id="27" name="Isosceles Triangle 26"/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13</xdr:row>
      <xdr:rowOff>154132</xdr:rowOff>
    </xdr:from>
    <xdr:to>
      <xdr:col>18</xdr:col>
      <xdr:colOff>824276</xdr:colOff>
      <xdr:row>13</xdr:row>
      <xdr:rowOff>229980</xdr:rowOff>
    </xdr:to>
    <xdr:sp macro="" textlink="">
      <xdr:nvSpPr>
        <xdr:cNvPr id="28" name="Rectangle 27"/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27</xdr:row>
      <xdr:rowOff>37388</xdr:rowOff>
    </xdr:from>
    <xdr:to>
      <xdr:col>30</xdr:col>
      <xdr:colOff>382439</xdr:colOff>
      <xdr:row>27</xdr:row>
      <xdr:rowOff>118099</xdr:rowOff>
    </xdr:to>
    <xdr:sp macro="" textlink="">
      <xdr:nvSpPr>
        <xdr:cNvPr id="29" name="Oval 28"/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28</xdr:row>
      <xdr:rowOff>114126</xdr:rowOff>
    </xdr:from>
    <xdr:to>
      <xdr:col>30</xdr:col>
      <xdr:colOff>383000</xdr:colOff>
      <xdr:row>29</xdr:row>
      <xdr:rowOff>1502</xdr:rowOff>
    </xdr:to>
    <xdr:sp macro="" textlink="">
      <xdr:nvSpPr>
        <xdr:cNvPr id="30" name="Isosceles Triangle 29"/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13</xdr:row>
      <xdr:rowOff>119743</xdr:rowOff>
    </xdr:from>
    <xdr:to>
      <xdr:col>23</xdr:col>
      <xdr:colOff>785658</xdr:colOff>
      <xdr:row>13</xdr:row>
      <xdr:rowOff>195591</xdr:rowOff>
    </xdr:to>
    <xdr:sp macro="" textlink="">
      <xdr:nvSpPr>
        <xdr:cNvPr id="31" name="Rectangle 30"/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28</xdr:row>
      <xdr:rowOff>4731</xdr:rowOff>
    </xdr:from>
    <xdr:to>
      <xdr:col>30</xdr:col>
      <xdr:colOff>534839</xdr:colOff>
      <xdr:row>28</xdr:row>
      <xdr:rowOff>85442</xdr:rowOff>
    </xdr:to>
    <xdr:sp macro="" textlink="">
      <xdr:nvSpPr>
        <xdr:cNvPr id="32" name="Oval 31"/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29</xdr:row>
      <xdr:rowOff>81469</xdr:rowOff>
    </xdr:from>
    <xdr:to>
      <xdr:col>30</xdr:col>
      <xdr:colOff>535400</xdr:colOff>
      <xdr:row>29</xdr:row>
      <xdr:rowOff>153902</xdr:rowOff>
    </xdr:to>
    <xdr:sp macro="" textlink="">
      <xdr:nvSpPr>
        <xdr:cNvPr id="33" name="Isosceles Triangle 32"/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14</xdr:row>
      <xdr:rowOff>144236</xdr:rowOff>
    </xdr:from>
    <xdr:to>
      <xdr:col>23</xdr:col>
      <xdr:colOff>785658</xdr:colOff>
      <xdr:row>14</xdr:row>
      <xdr:rowOff>224166</xdr:rowOff>
    </xdr:to>
    <xdr:sp macro="" textlink="">
      <xdr:nvSpPr>
        <xdr:cNvPr id="34" name="Rectangle 33"/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28</xdr:row>
      <xdr:rowOff>157131</xdr:rowOff>
    </xdr:from>
    <xdr:to>
      <xdr:col>31</xdr:col>
      <xdr:colOff>77639</xdr:colOff>
      <xdr:row>29</xdr:row>
      <xdr:rowOff>52785</xdr:rowOff>
    </xdr:to>
    <xdr:sp macro="" textlink="">
      <xdr:nvSpPr>
        <xdr:cNvPr id="35" name="Oval 34"/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30</xdr:row>
      <xdr:rowOff>48811</xdr:rowOff>
    </xdr:from>
    <xdr:to>
      <xdr:col>31</xdr:col>
      <xdr:colOff>78200</xdr:colOff>
      <xdr:row>30</xdr:row>
      <xdr:rowOff>121244</xdr:rowOff>
    </xdr:to>
    <xdr:sp macro="" textlink="">
      <xdr:nvSpPr>
        <xdr:cNvPr id="36" name="Isosceles Triangle 35"/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27</xdr:row>
      <xdr:rowOff>54429</xdr:rowOff>
    </xdr:from>
    <xdr:to>
      <xdr:col>31</xdr:col>
      <xdr:colOff>80808</xdr:colOff>
      <xdr:row>27</xdr:row>
      <xdr:rowOff>134359</xdr:rowOff>
    </xdr:to>
    <xdr:sp macro="" textlink="">
      <xdr:nvSpPr>
        <xdr:cNvPr id="37" name="Rectangle 36"/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29</xdr:row>
      <xdr:rowOff>124474</xdr:rowOff>
    </xdr:from>
    <xdr:to>
      <xdr:col>31</xdr:col>
      <xdr:colOff>230039</xdr:colOff>
      <xdr:row>30</xdr:row>
      <xdr:rowOff>20127</xdr:rowOff>
    </xdr:to>
    <xdr:sp macro="" textlink="">
      <xdr:nvSpPr>
        <xdr:cNvPr id="38" name="Oval 37"/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31</xdr:row>
      <xdr:rowOff>16154</xdr:rowOff>
    </xdr:from>
    <xdr:to>
      <xdr:col>31</xdr:col>
      <xdr:colOff>230600</xdr:colOff>
      <xdr:row>31</xdr:row>
      <xdr:rowOff>88587</xdr:rowOff>
    </xdr:to>
    <xdr:sp macro="" textlink="">
      <xdr:nvSpPr>
        <xdr:cNvPr id="39" name="Isosceles Triangle 38"/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28</xdr:row>
      <xdr:rowOff>21772</xdr:rowOff>
    </xdr:from>
    <xdr:to>
      <xdr:col>31</xdr:col>
      <xdr:colOff>233208</xdr:colOff>
      <xdr:row>28</xdr:row>
      <xdr:rowOff>101702</xdr:rowOff>
    </xdr:to>
    <xdr:sp macro="" textlink="">
      <xdr:nvSpPr>
        <xdr:cNvPr id="40" name="Rectangle 39"/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30</xdr:row>
      <xdr:rowOff>91816</xdr:rowOff>
    </xdr:from>
    <xdr:to>
      <xdr:col>31</xdr:col>
      <xdr:colOff>382439</xdr:colOff>
      <xdr:row>30</xdr:row>
      <xdr:rowOff>172527</xdr:rowOff>
    </xdr:to>
    <xdr:sp macro="" textlink="">
      <xdr:nvSpPr>
        <xdr:cNvPr id="41" name="Oval 40"/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31</xdr:row>
      <xdr:rowOff>168554</xdr:rowOff>
    </xdr:from>
    <xdr:to>
      <xdr:col>31</xdr:col>
      <xdr:colOff>383000</xdr:colOff>
      <xdr:row>32</xdr:row>
      <xdr:rowOff>55930</xdr:rowOff>
    </xdr:to>
    <xdr:sp macro="" textlink="">
      <xdr:nvSpPr>
        <xdr:cNvPr id="42" name="Isosceles Triangle 41"/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28</xdr:row>
      <xdr:rowOff>174172</xdr:rowOff>
    </xdr:from>
    <xdr:to>
      <xdr:col>31</xdr:col>
      <xdr:colOff>385608</xdr:colOff>
      <xdr:row>29</xdr:row>
      <xdr:rowOff>69045</xdr:rowOff>
    </xdr:to>
    <xdr:sp macro="" textlink="">
      <xdr:nvSpPr>
        <xdr:cNvPr id="43" name="Rectangle 42"/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9</xdr:row>
      <xdr:rowOff>135359</xdr:rowOff>
    </xdr:from>
    <xdr:to>
      <xdr:col>3</xdr:col>
      <xdr:colOff>823778</xdr:colOff>
      <xdr:row>9</xdr:row>
      <xdr:rowOff>216070</xdr:rowOff>
    </xdr:to>
    <xdr:sp macro="" textlink="">
      <xdr:nvSpPr>
        <xdr:cNvPr id="2" name="Oval 1"/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14</xdr:row>
      <xdr:rowOff>75420</xdr:rowOff>
    </xdr:from>
    <xdr:to>
      <xdr:col>3</xdr:col>
      <xdr:colOff>824059</xdr:colOff>
      <xdr:row>14</xdr:row>
      <xdr:rowOff>147853</xdr:rowOff>
    </xdr:to>
    <xdr:sp macro="" textlink="">
      <xdr:nvSpPr>
        <xdr:cNvPr id="3" name="Isosceles Triangle 2"/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" name="Rectangle 3"/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11</xdr:row>
      <xdr:rowOff>135358</xdr:rowOff>
    </xdr:from>
    <xdr:to>
      <xdr:col>13</xdr:col>
      <xdr:colOff>837001</xdr:colOff>
      <xdr:row>11</xdr:row>
      <xdr:rowOff>216069</xdr:rowOff>
    </xdr:to>
    <xdr:sp macro="" textlink="">
      <xdr:nvSpPr>
        <xdr:cNvPr id="5" name="Oval 4"/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28</xdr:row>
      <xdr:rowOff>143154</xdr:rowOff>
    </xdr:from>
    <xdr:to>
      <xdr:col>22</xdr:col>
      <xdr:colOff>230600</xdr:colOff>
      <xdr:row>29</xdr:row>
      <xdr:rowOff>29320</xdr:rowOff>
    </xdr:to>
    <xdr:sp macro="" textlink="">
      <xdr:nvSpPr>
        <xdr:cNvPr id="6" name="Isosceles Triangle 5"/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11</xdr:row>
      <xdr:rowOff>152400</xdr:rowOff>
    </xdr:from>
    <xdr:to>
      <xdr:col>3</xdr:col>
      <xdr:colOff>821118</xdr:colOff>
      <xdr:row>11</xdr:row>
      <xdr:rowOff>232330</xdr:rowOff>
    </xdr:to>
    <xdr:sp macro="" textlink="">
      <xdr:nvSpPr>
        <xdr:cNvPr id="7" name="Rectangle 6"/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28</xdr:row>
      <xdr:rowOff>33759</xdr:rowOff>
    </xdr:from>
    <xdr:to>
      <xdr:col>22</xdr:col>
      <xdr:colOff>382439</xdr:colOff>
      <xdr:row>28</xdr:row>
      <xdr:rowOff>114470</xdr:rowOff>
    </xdr:to>
    <xdr:sp macro="" textlink="">
      <xdr:nvSpPr>
        <xdr:cNvPr id="8" name="Oval 7"/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29</xdr:row>
      <xdr:rowOff>109287</xdr:rowOff>
    </xdr:from>
    <xdr:to>
      <xdr:col>22</xdr:col>
      <xdr:colOff>383000</xdr:colOff>
      <xdr:row>29</xdr:row>
      <xdr:rowOff>181720</xdr:rowOff>
    </xdr:to>
    <xdr:sp macro="" textlink="">
      <xdr:nvSpPr>
        <xdr:cNvPr id="9" name="Isosceles Triangle 8"/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11</xdr:row>
      <xdr:rowOff>142240</xdr:rowOff>
    </xdr:from>
    <xdr:to>
      <xdr:col>8</xdr:col>
      <xdr:colOff>800475</xdr:colOff>
      <xdr:row>11</xdr:row>
      <xdr:rowOff>222170</xdr:rowOff>
    </xdr:to>
    <xdr:sp macro="" textlink="">
      <xdr:nvSpPr>
        <xdr:cNvPr id="10" name="Rectangle 9"/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28</xdr:row>
      <xdr:rowOff>186159</xdr:rowOff>
    </xdr:from>
    <xdr:to>
      <xdr:col>22</xdr:col>
      <xdr:colOff>534839</xdr:colOff>
      <xdr:row>29</xdr:row>
      <xdr:rowOff>80603</xdr:rowOff>
    </xdr:to>
    <xdr:sp macro="" textlink="">
      <xdr:nvSpPr>
        <xdr:cNvPr id="11" name="Oval 10"/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30</xdr:row>
      <xdr:rowOff>75420</xdr:rowOff>
    </xdr:from>
    <xdr:to>
      <xdr:col>22</xdr:col>
      <xdr:colOff>535400</xdr:colOff>
      <xdr:row>30</xdr:row>
      <xdr:rowOff>147853</xdr:rowOff>
    </xdr:to>
    <xdr:sp macro="" textlink="">
      <xdr:nvSpPr>
        <xdr:cNvPr id="12" name="Isosceles Triangle 11"/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9</xdr:row>
      <xdr:rowOff>330200</xdr:rowOff>
    </xdr:from>
    <xdr:to>
      <xdr:col>8</xdr:col>
      <xdr:colOff>800475</xdr:colOff>
      <xdr:row>10</xdr:row>
      <xdr:rowOff>46063</xdr:rowOff>
    </xdr:to>
    <xdr:sp macro="" textlink="">
      <xdr:nvSpPr>
        <xdr:cNvPr id="13" name="Rectangle 12"/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29</xdr:row>
      <xdr:rowOff>152292</xdr:rowOff>
    </xdr:from>
    <xdr:to>
      <xdr:col>23</xdr:col>
      <xdr:colOff>77639</xdr:colOff>
      <xdr:row>30</xdr:row>
      <xdr:rowOff>46736</xdr:rowOff>
    </xdr:to>
    <xdr:sp macro="" textlink="">
      <xdr:nvSpPr>
        <xdr:cNvPr id="14" name="Oval 13"/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31</xdr:row>
      <xdr:rowOff>41554</xdr:rowOff>
    </xdr:from>
    <xdr:to>
      <xdr:col>23</xdr:col>
      <xdr:colOff>78200</xdr:colOff>
      <xdr:row>31</xdr:row>
      <xdr:rowOff>113987</xdr:rowOff>
    </xdr:to>
    <xdr:sp macro="" textlink="">
      <xdr:nvSpPr>
        <xdr:cNvPr id="15" name="Isosceles Triangle 14"/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152400</xdr:rowOff>
    </xdr:from>
    <xdr:to>
      <xdr:col>13</xdr:col>
      <xdr:colOff>834341</xdr:colOff>
      <xdr:row>9</xdr:row>
      <xdr:rowOff>232330</xdr:rowOff>
    </xdr:to>
    <xdr:sp macro="" textlink="">
      <xdr:nvSpPr>
        <xdr:cNvPr id="16" name="Rectangle 15"/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30</xdr:row>
      <xdr:rowOff>118425</xdr:rowOff>
    </xdr:from>
    <xdr:to>
      <xdr:col>23</xdr:col>
      <xdr:colOff>230039</xdr:colOff>
      <xdr:row>31</xdr:row>
      <xdr:rowOff>12870</xdr:rowOff>
    </xdr:to>
    <xdr:sp macro="" textlink="">
      <xdr:nvSpPr>
        <xdr:cNvPr id="17" name="Oval 16"/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32</xdr:row>
      <xdr:rowOff>7687</xdr:rowOff>
    </xdr:from>
    <xdr:to>
      <xdr:col>23</xdr:col>
      <xdr:colOff>230600</xdr:colOff>
      <xdr:row>32</xdr:row>
      <xdr:rowOff>80120</xdr:rowOff>
    </xdr:to>
    <xdr:sp macro="" textlink="">
      <xdr:nvSpPr>
        <xdr:cNvPr id="18" name="Isosceles Triangle 17"/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10</xdr:row>
      <xdr:rowOff>143933</xdr:rowOff>
    </xdr:from>
    <xdr:to>
      <xdr:col>13</xdr:col>
      <xdr:colOff>834341</xdr:colOff>
      <xdr:row>10</xdr:row>
      <xdr:rowOff>223863</xdr:rowOff>
    </xdr:to>
    <xdr:sp macro="" textlink="">
      <xdr:nvSpPr>
        <xdr:cNvPr id="19" name="Rectangle 18"/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31</xdr:row>
      <xdr:rowOff>84559</xdr:rowOff>
    </xdr:from>
    <xdr:to>
      <xdr:col>23</xdr:col>
      <xdr:colOff>382439</xdr:colOff>
      <xdr:row>31</xdr:row>
      <xdr:rowOff>165270</xdr:rowOff>
    </xdr:to>
    <xdr:sp macro="" textlink="">
      <xdr:nvSpPr>
        <xdr:cNvPr id="20" name="Oval 19"/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32</xdr:row>
      <xdr:rowOff>160087</xdr:rowOff>
    </xdr:from>
    <xdr:to>
      <xdr:col>23</xdr:col>
      <xdr:colOff>383000</xdr:colOff>
      <xdr:row>33</xdr:row>
      <xdr:rowOff>46253</xdr:rowOff>
    </xdr:to>
    <xdr:sp macro="" textlink="">
      <xdr:nvSpPr>
        <xdr:cNvPr id="21" name="Isosceles Triangle 20"/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9</xdr:row>
      <xdr:rowOff>330200</xdr:rowOff>
    </xdr:from>
    <xdr:to>
      <xdr:col>18</xdr:col>
      <xdr:colOff>822488</xdr:colOff>
      <xdr:row>10</xdr:row>
      <xdr:rowOff>46063</xdr:rowOff>
    </xdr:to>
    <xdr:sp macro="" textlink="">
      <xdr:nvSpPr>
        <xdr:cNvPr id="22" name="Rectangle 21"/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19</xdr:row>
      <xdr:rowOff>101493</xdr:rowOff>
    </xdr:from>
    <xdr:to>
      <xdr:col>23</xdr:col>
      <xdr:colOff>77639</xdr:colOff>
      <xdr:row>19</xdr:row>
      <xdr:rowOff>182204</xdr:rowOff>
    </xdr:to>
    <xdr:sp macro="" textlink="">
      <xdr:nvSpPr>
        <xdr:cNvPr id="23" name="Oval 22"/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20</xdr:row>
      <xdr:rowOff>177021</xdr:rowOff>
    </xdr:from>
    <xdr:to>
      <xdr:col>23</xdr:col>
      <xdr:colOff>78200</xdr:colOff>
      <xdr:row>21</xdr:row>
      <xdr:rowOff>63187</xdr:rowOff>
    </xdr:to>
    <xdr:sp macro="" textlink="">
      <xdr:nvSpPr>
        <xdr:cNvPr id="24" name="Isosceles Triangle 23"/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11</xdr:row>
      <xdr:rowOff>147320</xdr:rowOff>
    </xdr:from>
    <xdr:to>
      <xdr:col>18</xdr:col>
      <xdr:colOff>822488</xdr:colOff>
      <xdr:row>11</xdr:row>
      <xdr:rowOff>227250</xdr:rowOff>
    </xdr:to>
    <xdr:sp macro="" textlink="">
      <xdr:nvSpPr>
        <xdr:cNvPr id="25" name="Rectangle 24"/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20</xdr:row>
      <xdr:rowOff>67626</xdr:rowOff>
    </xdr:from>
    <xdr:to>
      <xdr:col>23</xdr:col>
      <xdr:colOff>230039</xdr:colOff>
      <xdr:row>20</xdr:row>
      <xdr:rowOff>148337</xdr:rowOff>
    </xdr:to>
    <xdr:sp macro="" textlink="">
      <xdr:nvSpPr>
        <xdr:cNvPr id="26" name="Oval 25"/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21</xdr:row>
      <xdr:rowOff>143154</xdr:rowOff>
    </xdr:from>
    <xdr:to>
      <xdr:col>23</xdr:col>
      <xdr:colOff>230600</xdr:colOff>
      <xdr:row>22</xdr:row>
      <xdr:rowOff>29321</xdr:rowOff>
    </xdr:to>
    <xdr:sp macro="" textlink="">
      <xdr:nvSpPr>
        <xdr:cNvPr id="27" name="Isosceles Triangle 26"/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18</xdr:row>
      <xdr:rowOff>152400</xdr:rowOff>
    </xdr:from>
    <xdr:to>
      <xdr:col>23</xdr:col>
      <xdr:colOff>233208</xdr:colOff>
      <xdr:row>19</xdr:row>
      <xdr:rowOff>46064</xdr:rowOff>
    </xdr:to>
    <xdr:sp macro="" textlink="">
      <xdr:nvSpPr>
        <xdr:cNvPr id="28" name="Rectangle 27"/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21</xdr:row>
      <xdr:rowOff>33759</xdr:rowOff>
    </xdr:from>
    <xdr:to>
      <xdr:col>23</xdr:col>
      <xdr:colOff>382439</xdr:colOff>
      <xdr:row>21</xdr:row>
      <xdr:rowOff>114470</xdr:rowOff>
    </xdr:to>
    <xdr:sp macro="" textlink="">
      <xdr:nvSpPr>
        <xdr:cNvPr id="29" name="Oval 28"/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22</xdr:row>
      <xdr:rowOff>109288</xdr:rowOff>
    </xdr:from>
    <xdr:to>
      <xdr:col>23</xdr:col>
      <xdr:colOff>383000</xdr:colOff>
      <xdr:row>22</xdr:row>
      <xdr:rowOff>181721</xdr:rowOff>
    </xdr:to>
    <xdr:sp macro="" textlink="">
      <xdr:nvSpPr>
        <xdr:cNvPr id="30" name="Isosceles Triangle 29"/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19</xdr:row>
      <xdr:rowOff>118534</xdr:rowOff>
    </xdr:from>
    <xdr:to>
      <xdr:col>23</xdr:col>
      <xdr:colOff>385608</xdr:colOff>
      <xdr:row>20</xdr:row>
      <xdr:rowOff>12197</xdr:rowOff>
    </xdr:to>
    <xdr:sp macro="" textlink="">
      <xdr:nvSpPr>
        <xdr:cNvPr id="31" name="Rectangle 30"/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21</xdr:row>
      <xdr:rowOff>186159</xdr:rowOff>
    </xdr:from>
    <xdr:to>
      <xdr:col>23</xdr:col>
      <xdr:colOff>534839</xdr:colOff>
      <xdr:row>22</xdr:row>
      <xdr:rowOff>80604</xdr:rowOff>
    </xdr:to>
    <xdr:sp macro="" textlink="">
      <xdr:nvSpPr>
        <xdr:cNvPr id="32" name="Oval 31"/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23</xdr:row>
      <xdr:rowOff>75421</xdr:rowOff>
    </xdr:from>
    <xdr:to>
      <xdr:col>23</xdr:col>
      <xdr:colOff>535400</xdr:colOff>
      <xdr:row>23</xdr:row>
      <xdr:rowOff>147854</xdr:rowOff>
    </xdr:to>
    <xdr:sp macro="" textlink="">
      <xdr:nvSpPr>
        <xdr:cNvPr id="33" name="Isosceles Triangle 32"/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20</xdr:row>
      <xdr:rowOff>84667</xdr:rowOff>
    </xdr:from>
    <xdr:to>
      <xdr:col>23</xdr:col>
      <xdr:colOff>538008</xdr:colOff>
      <xdr:row>20</xdr:row>
      <xdr:rowOff>164597</xdr:rowOff>
    </xdr:to>
    <xdr:sp macro="" textlink="">
      <xdr:nvSpPr>
        <xdr:cNvPr id="34" name="Rectangle 33"/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22</xdr:row>
      <xdr:rowOff>152293</xdr:rowOff>
    </xdr:from>
    <xdr:to>
      <xdr:col>24</xdr:col>
      <xdr:colOff>77639</xdr:colOff>
      <xdr:row>23</xdr:row>
      <xdr:rowOff>46737</xdr:rowOff>
    </xdr:to>
    <xdr:sp macro="" textlink="">
      <xdr:nvSpPr>
        <xdr:cNvPr id="35" name="Oval 34"/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24</xdr:row>
      <xdr:rowOff>41554</xdr:rowOff>
    </xdr:from>
    <xdr:to>
      <xdr:col>24</xdr:col>
      <xdr:colOff>78200</xdr:colOff>
      <xdr:row>24</xdr:row>
      <xdr:rowOff>113987</xdr:rowOff>
    </xdr:to>
    <xdr:sp macro="" textlink="">
      <xdr:nvSpPr>
        <xdr:cNvPr id="36" name="Isosceles Triangle 35"/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21</xdr:row>
      <xdr:rowOff>50800</xdr:rowOff>
    </xdr:from>
    <xdr:to>
      <xdr:col>24</xdr:col>
      <xdr:colOff>80808</xdr:colOff>
      <xdr:row>21</xdr:row>
      <xdr:rowOff>130730</xdr:rowOff>
    </xdr:to>
    <xdr:sp macro="" textlink="">
      <xdr:nvSpPr>
        <xdr:cNvPr id="37" name="Rectangle 36"/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23</xdr:row>
      <xdr:rowOff>118426</xdr:rowOff>
    </xdr:from>
    <xdr:to>
      <xdr:col>24</xdr:col>
      <xdr:colOff>230039</xdr:colOff>
      <xdr:row>24</xdr:row>
      <xdr:rowOff>12870</xdr:rowOff>
    </xdr:to>
    <xdr:sp macro="" textlink="">
      <xdr:nvSpPr>
        <xdr:cNvPr id="38" name="Oval 37"/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25</xdr:row>
      <xdr:rowOff>7688</xdr:rowOff>
    </xdr:from>
    <xdr:to>
      <xdr:col>24</xdr:col>
      <xdr:colOff>230600</xdr:colOff>
      <xdr:row>25</xdr:row>
      <xdr:rowOff>80121</xdr:rowOff>
    </xdr:to>
    <xdr:sp macro="" textlink="">
      <xdr:nvSpPr>
        <xdr:cNvPr id="39" name="Isosceles Triangle 38"/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22</xdr:row>
      <xdr:rowOff>16934</xdr:rowOff>
    </xdr:from>
    <xdr:to>
      <xdr:col>24</xdr:col>
      <xdr:colOff>233208</xdr:colOff>
      <xdr:row>22</xdr:row>
      <xdr:rowOff>96864</xdr:rowOff>
    </xdr:to>
    <xdr:sp macro="" textlink="">
      <xdr:nvSpPr>
        <xdr:cNvPr id="40" name="Rectangle 39"/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24</xdr:row>
      <xdr:rowOff>84559</xdr:rowOff>
    </xdr:from>
    <xdr:to>
      <xdr:col>24</xdr:col>
      <xdr:colOff>382439</xdr:colOff>
      <xdr:row>24</xdr:row>
      <xdr:rowOff>165270</xdr:rowOff>
    </xdr:to>
    <xdr:sp macro="" textlink="">
      <xdr:nvSpPr>
        <xdr:cNvPr id="41" name="Oval 40"/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25</xdr:row>
      <xdr:rowOff>160088</xdr:rowOff>
    </xdr:from>
    <xdr:to>
      <xdr:col>24</xdr:col>
      <xdr:colOff>383000</xdr:colOff>
      <xdr:row>26</xdr:row>
      <xdr:rowOff>46254</xdr:rowOff>
    </xdr:to>
    <xdr:sp macro="" textlink="">
      <xdr:nvSpPr>
        <xdr:cNvPr id="42" name="Isosceles Triangle 41"/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22</xdr:row>
      <xdr:rowOff>169334</xdr:rowOff>
    </xdr:from>
    <xdr:to>
      <xdr:col>24</xdr:col>
      <xdr:colOff>385608</xdr:colOff>
      <xdr:row>23</xdr:row>
      <xdr:rowOff>62997</xdr:rowOff>
    </xdr:to>
    <xdr:sp macro="" textlink="">
      <xdr:nvSpPr>
        <xdr:cNvPr id="43" name="Rectangle 42"/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4" name="Isosceles Triangle 23"/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49530</xdr:rowOff>
    </xdr:from>
    <xdr:to>
      <xdr:col>3</xdr:col>
      <xdr:colOff>838387</xdr:colOff>
      <xdr:row>8</xdr:row>
      <xdr:rowOff>129460</xdr:rowOff>
    </xdr:to>
    <xdr:sp macro="" textlink="">
      <xdr:nvSpPr>
        <xdr:cNvPr id="25" name="Rectangle 24"/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8</xdr:row>
      <xdr:rowOff>74399</xdr:rowOff>
    </xdr:from>
    <xdr:to>
      <xdr:col>11</xdr:col>
      <xdr:colOff>230039</xdr:colOff>
      <xdr:row>8</xdr:row>
      <xdr:rowOff>155110</xdr:rowOff>
    </xdr:to>
    <xdr:sp macro="" textlink="">
      <xdr:nvSpPr>
        <xdr:cNvPr id="26" name="Oval 25"/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27" name="Isosceles Triangle 26"/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9</xdr:row>
      <xdr:rowOff>135255</xdr:rowOff>
    </xdr:from>
    <xdr:to>
      <xdr:col>3</xdr:col>
      <xdr:colOff>838387</xdr:colOff>
      <xdr:row>9</xdr:row>
      <xdr:rowOff>215185</xdr:rowOff>
    </xdr:to>
    <xdr:sp macro="" textlink="">
      <xdr:nvSpPr>
        <xdr:cNvPr id="28" name="Rectangle 27"/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9</xdr:row>
      <xdr:rowOff>43919</xdr:rowOff>
    </xdr:from>
    <xdr:to>
      <xdr:col>11</xdr:col>
      <xdr:colOff>382439</xdr:colOff>
      <xdr:row>9</xdr:row>
      <xdr:rowOff>124630</xdr:rowOff>
    </xdr:to>
    <xdr:sp macro="" textlink="">
      <xdr:nvSpPr>
        <xdr:cNvPr id="29" name="Oval 28"/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30" name="Isosceles Triangle 29"/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</xdr:row>
      <xdr:rowOff>121920</xdr:rowOff>
    </xdr:from>
    <xdr:to>
      <xdr:col>11</xdr:col>
      <xdr:colOff>385608</xdr:colOff>
      <xdr:row>8</xdr:row>
      <xdr:rowOff>18970</xdr:rowOff>
    </xdr:to>
    <xdr:sp macro="" textlink="">
      <xdr:nvSpPr>
        <xdr:cNvPr id="31" name="Rectangle 30"/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9</xdr:row>
      <xdr:rowOff>196319</xdr:rowOff>
    </xdr:from>
    <xdr:to>
      <xdr:col>11</xdr:col>
      <xdr:colOff>534839</xdr:colOff>
      <xdr:row>9</xdr:row>
      <xdr:rowOff>277030</xdr:rowOff>
    </xdr:to>
    <xdr:sp macro="" textlink="">
      <xdr:nvSpPr>
        <xdr:cNvPr id="32" name="Oval 31"/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10</xdr:row>
      <xdr:rowOff>115214</xdr:rowOff>
    </xdr:from>
    <xdr:to>
      <xdr:col>11</xdr:col>
      <xdr:colOff>535400</xdr:colOff>
      <xdr:row>11</xdr:row>
      <xdr:rowOff>4767</xdr:rowOff>
    </xdr:to>
    <xdr:sp macro="" textlink="">
      <xdr:nvSpPr>
        <xdr:cNvPr id="33" name="Isosceles Triangle 32"/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8</xdr:row>
      <xdr:rowOff>91440</xdr:rowOff>
    </xdr:from>
    <xdr:to>
      <xdr:col>11</xdr:col>
      <xdr:colOff>538008</xdr:colOff>
      <xdr:row>8</xdr:row>
      <xdr:rowOff>171370</xdr:rowOff>
    </xdr:to>
    <xdr:sp macro="" textlink="">
      <xdr:nvSpPr>
        <xdr:cNvPr id="34" name="Rectangle 33"/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10</xdr:row>
      <xdr:rowOff>5819</xdr:rowOff>
    </xdr:from>
    <xdr:to>
      <xdr:col>12</xdr:col>
      <xdr:colOff>77639</xdr:colOff>
      <xdr:row>10</xdr:row>
      <xdr:rowOff>86530</xdr:rowOff>
    </xdr:to>
    <xdr:sp macro="" textlink="">
      <xdr:nvSpPr>
        <xdr:cNvPr id="35" name="Oval 34"/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12</xdr:row>
      <xdr:rowOff>84734</xdr:rowOff>
    </xdr:from>
    <xdr:to>
      <xdr:col>12</xdr:col>
      <xdr:colOff>78200</xdr:colOff>
      <xdr:row>12</xdr:row>
      <xdr:rowOff>157167</xdr:rowOff>
    </xdr:to>
    <xdr:sp macro="" textlink="">
      <xdr:nvSpPr>
        <xdr:cNvPr id="36" name="Isosceles Triangle 35"/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9</xdr:row>
      <xdr:rowOff>60960</xdr:rowOff>
    </xdr:from>
    <xdr:to>
      <xdr:col>12</xdr:col>
      <xdr:colOff>80808</xdr:colOff>
      <xdr:row>9</xdr:row>
      <xdr:rowOff>140890</xdr:rowOff>
    </xdr:to>
    <xdr:sp macro="" textlink="">
      <xdr:nvSpPr>
        <xdr:cNvPr id="37" name="Rectangle 36"/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10</xdr:row>
      <xdr:rowOff>158219</xdr:rowOff>
    </xdr:from>
    <xdr:to>
      <xdr:col>12</xdr:col>
      <xdr:colOff>230039</xdr:colOff>
      <xdr:row>12</xdr:row>
      <xdr:rowOff>56050</xdr:rowOff>
    </xdr:to>
    <xdr:sp macro="" textlink="">
      <xdr:nvSpPr>
        <xdr:cNvPr id="38" name="Oval 37"/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13</xdr:row>
      <xdr:rowOff>54254</xdr:rowOff>
    </xdr:from>
    <xdr:to>
      <xdr:col>12</xdr:col>
      <xdr:colOff>230600</xdr:colOff>
      <xdr:row>13</xdr:row>
      <xdr:rowOff>126687</xdr:rowOff>
    </xdr:to>
    <xdr:sp macro="" textlink="">
      <xdr:nvSpPr>
        <xdr:cNvPr id="39" name="Isosceles Triangle 38"/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9</xdr:row>
      <xdr:rowOff>213360</xdr:rowOff>
    </xdr:from>
    <xdr:to>
      <xdr:col>12</xdr:col>
      <xdr:colOff>233208</xdr:colOff>
      <xdr:row>9</xdr:row>
      <xdr:rowOff>293290</xdr:rowOff>
    </xdr:to>
    <xdr:sp macro="" textlink="">
      <xdr:nvSpPr>
        <xdr:cNvPr id="40" name="Rectangle 39"/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12</xdr:row>
      <xdr:rowOff>127739</xdr:rowOff>
    </xdr:from>
    <xdr:to>
      <xdr:col>12</xdr:col>
      <xdr:colOff>382439</xdr:colOff>
      <xdr:row>13</xdr:row>
      <xdr:rowOff>25570</xdr:rowOff>
    </xdr:to>
    <xdr:sp macro="" textlink="">
      <xdr:nvSpPr>
        <xdr:cNvPr id="41" name="Oval 40"/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14</xdr:row>
      <xdr:rowOff>23774</xdr:rowOff>
    </xdr:from>
    <xdr:to>
      <xdr:col>12</xdr:col>
      <xdr:colOff>383000</xdr:colOff>
      <xdr:row>14</xdr:row>
      <xdr:rowOff>96207</xdr:rowOff>
    </xdr:to>
    <xdr:sp macro="" textlink="">
      <xdr:nvSpPr>
        <xdr:cNvPr id="42" name="Isosceles Triangle 41"/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10</xdr:row>
      <xdr:rowOff>22860</xdr:rowOff>
    </xdr:from>
    <xdr:to>
      <xdr:col>12</xdr:col>
      <xdr:colOff>385608</xdr:colOff>
      <xdr:row>10</xdr:row>
      <xdr:rowOff>102790</xdr:rowOff>
    </xdr:to>
    <xdr:sp macro="" textlink="">
      <xdr:nvSpPr>
        <xdr:cNvPr id="43" name="Rectangle 42"/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13</xdr:row>
      <xdr:rowOff>160020</xdr:rowOff>
    </xdr:from>
    <xdr:to>
      <xdr:col>1</xdr:col>
      <xdr:colOff>38117</xdr:colOff>
      <xdr:row>15</xdr:row>
      <xdr:rowOff>45742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7</xdr:row>
      <xdr:rowOff>167640</xdr:rowOff>
    </xdr:from>
    <xdr:to>
      <xdr:col>5</xdr:col>
      <xdr:colOff>274337</xdr:colOff>
      <xdr:row>7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33</xdr:row>
      <xdr:rowOff>160020</xdr:rowOff>
    </xdr:from>
    <xdr:to>
      <xdr:col>1</xdr:col>
      <xdr:colOff>38117</xdr:colOff>
      <xdr:row>35</xdr:row>
      <xdr:rowOff>45742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5" name="Oval 4"/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6" name="Isosceles Triangle 5"/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7" name="Rectangle 6"/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</xdr:row>
      <xdr:rowOff>440159</xdr:rowOff>
    </xdr:from>
    <xdr:to>
      <xdr:col>12</xdr:col>
      <xdr:colOff>230039</xdr:colOff>
      <xdr:row>7</xdr:row>
      <xdr:rowOff>520870</xdr:rowOff>
    </xdr:to>
    <xdr:sp macro="" textlink="">
      <xdr:nvSpPr>
        <xdr:cNvPr id="8" name="Oval 7"/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8</xdr:row>
      <xdr:rowOff>153314</xdr:rowOff>
    </xdr:from>
    <xdr:to>
      <xdr:col>12</xdr:col>
      <xdr:colOff>230600</xdr:colOff>
      <xdr:row>9</xdr:row>
      <xdr:rowOff>42867</xdr:rowOff>
    </xdr:to>
    <xdr:sp macro="" textlink="">
      <xdr:nvSpPr>
        <xdr:cNvPr id="9" name="Isosceles Triangle 8"/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10" name="Rectangle 9"/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8</xdr:row>
      <xdr:rowOff>43919</xdr:rowOff>
    </xdr:from>
    <xdr:to>
      <xdr:col>12</xdr:col>
      <xdr:colOff>382439</xdr:colOff>
      <xdr:row>8</xdr:row>
      <xdr:rowOff>124630</xdr:rowOff>
    </xdr:to>
    <xdr:sp macro="" textlink="">
      <xdr:nvSpPr>
        <xdr:cNvPr id="11" name="Oval 10"/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9</xdr:row>
      <xdr:rowOff>122834</xdr:rowOff>
    </xdr:from>
    <xdr:to>
      <xdr:col>12</xdr:col>
      <xdr:colOff>383000</xdr:colOff>
      <xdr:row>10</xdr:row>
      <xdr:rowOff>12387</xdr:rowOff>
    </xdr:to>
    <xdr:sp macro="" textlink="">
      <xdr:nvSpPr>
        <xdr:cNvPr id="12" name="Isosceles Triangle 11"/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13" name="Rectangle 12"/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9</xdr:row>
      <xdr:rowOff>13439</xdr:rowOff>
    </xdr:from>
    <xdr:to>
      <xdr:col>12</xdr:col>
      <xdr:colOff>534839</xdr:colOff>
      <xdr:row>9</xdr:row>
      <xdr:rowOff>94150</xdr:rowOff>
    </xdr:to>
    <xdr:sp macro="" textlink="">
      <xdr:nvSpPr>
        <xdr:cNvPr id="14" name="Oval 13"/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10</xdr:row>
      <xdr:rowOff>92354</xdr:rowOff>
    </xdr:from>
    <xdr:to>
      <xdr:col>12</xdr:col>
      <xdr:colOff>535400</xdr:colOff>
      <xdr:row>10</xdr:row>
      <xdr:rowOff>164787</xdr:rowOff>
    </xdr:to>
    <xdr:sp macro="" textlink="">
      <xdr:nvSpPr>
        <xdr:cNvPr id="15" name="Isosceles Triangle 14"/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16" name="Rectangle 15"/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9</xdr:row>
      <xdr:rowOff>165839</xdr:rowOff>
    </xdr:from>
    <xdr:to>
      <xdr:col>13</xdr:col>
      <xdr:colOff>77639</xdr:colOff>
      <xdr:row>10</xdr:row>
      <xdr:rowOff>63670</xdr:rowOff>
    </xdr:to>
    <xdr:sp macro="" textlink="">
      <xdr:nvSpPr>
        <xdr:cNvPr id="17" name="Oval 16"/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11</xdr:row>
      <xdr:rowOff>61874</xdr:rowOff>
    </xdr:from>
    <xdr:to>
      <xdr:col>13</xdr:col>
      <xdr:colOff>78200</xdr:colOff>
      <xdr:row>11</xdr:row>
      <xdr:rowOff>134307</xdr:rowOff>
    </xdr:to>
    <xdr:sp macro="" textlink="">
      <xdr:nvSpPr>
        <xdr:cNvPr id="18" name="Isosceles Triangle 17"/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8</xdr:row>
      <xdr:rowOff>60960</xdr:rowOff>
    </xdr:from>
    <xdr:to>
      <xdr:col>13</xdr:col>
      <xdr:colOff>80808</xdr:colOff>
      <xdr:row>8</xdr:row>
      <xdr:rowOff>140890</xdr:rowOff>
    </xdr:to>
    <xdr:sp macro="" textlink="">
      <xdr:nvSpPr>
        <xdr:cNvPr id="19" name="Rectangle 18"/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10</xdr:row>
      <xdr:rowOff>135359</xdr:rowOff>
    </xdr:from>
    <xdr:to>
      <xdr:col>13</xdr:col>
      <xdr:colOff>230039</xdr:colOff>
      <xdr:row>11</xdr:row>
      <xdr:rowOff>33190</xdr:rowOff>
    </xdr:to>
    <xdr:sp macro="" textlink="">
      <xdr:nvSpPr>
        <xdr:cNvPr id="20" name="Oval 19"/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13</xdr:row>
      <xdr:rowOff>31394</xdr:rowOff>
    </xdr:from>
    <xdr:to>
      <xdr:col>13</xdr:col>
      <xdr:colOff>230600</xdr:colOff>
      <xdr:row>13</xdr:row>
      <xdr:rowOff>103827</xdr:rowOff>
    </xdr:to>
    <xdr:sp macro="" textlink="">
      <xdr:nvSpPr>
        <xdr:cNvPr id="21" name="Isosceles Triangle 20"/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9</xdr:row>
      <xdr:rowOff>30480</xdr:rowOff>
    </xdr:from>
    <xdr:to>
      <xdr:col>13</xdr:col>
      <xdr:colOff>233208</xdr:colOff>
      <xdr:row>9</xdr:row>
      <xdr:rowOff>110410</xdr:rowOff>
    </xdr:to>
    <xdr:sp macro="" textlink="">
      <xdr:nvSpPr>
        <xdr:cNvPr id="22" name="Rectangle 21"/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11</xdr:row>
      <xdr:rowOff>104879</xdr:rowOff>
    </xdr:from>
    <xdr:to>
      <xdr:col>13</xdr:col>
      <xdr:colOff>382439</xdr:colOff>
      <xdr:row>12</xdr:row>
      <xdr:rowOff>2710</xdr:rowOff>
    </xdr:to>
    <xdr:sp macro="" textlink="">
      <xdr:nvSpPr>
        <xdr:cNvPr id="23" name="Oval 22"/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14</xdr:row>
      <xdr:rowOff>914</xdr:rowOff>
    </xdr:from>
    <xdr:to>
      <xdr:col>13</xdr:col>
      <xdr:colOff>383000</xdr:colOff>
      <xdr:row>14</xdr:row>
      <xdr:rowOff>73347</xdr:rowOff>
    </xdr:to>
    <xdr:sp macro="" textlink="">
      <xdr:nvSpPr>
        <xdr:cNvPr id="24" name="Isosceles Triangle 23"/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10</xdr:row>
      <xdr:rowOff>0</xdr:rowOff>
    </xdr:from>
    <xdr:to>
      <xdr:col>13</xdr:col>
      <xdr:colOff>385608</xdr:colOff>
      <xdr:row>10</xdr:row>
      <xdr:rowOff>79930</xdr:rowOff>
    </xdr:to>
    <xdr:sp macro="" textlink="">
      <xdr:nvSpPr>
        <xdr:cNvPr id="25" name="Rectangle 24"/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3" name="Oval 22"/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5" name="Rectangle 24"/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7</xdr:row>
      <xdr:rowOff>257279</xdr:rowOff>
    </xdr:from>
    <xdr:to>
      <xdr:col>11</xdr:col>
      <xdr:colOff>230039</xdr:colOff>
      <xdr:row>7</xdr:row>
      <xdr:rowOff>337990</xdr:rowOff>
    </xdr:to>
    <xdr:sp macro="" textlink="">
      <xdr:nvSpPr>
        <xdr:cNvPr id="26" name="Oval 25"/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27" name="Isosceles Triangle 26"/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6</xdr:row>
      <xdr:rowOff>152400</xdr:rowOff>
    </xdr:from>
    <xdr:to>
      <xdr:col>11</xdr:col>
      <xdr:colOff>233208</xdr:colOff>
      <xdr:row>7</xdr:row>
      <xdr:rowOff>49450</xdr:rowOff>
    </xdr:to>
    <xdr:sp macro="" textlink="">
      <xdr:nvSpPr>
        <xdr:cNvPr id="28" name="Rectangle 27"/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7</xdr:row>
      <xdr:rowOff>409679</xdr:rowOff>
    </xdr:from>
    <xdr:to>
      <xdr:col>11</xdr:col>
      <xdr:colOff>382439</xdr:colOff>
      <xdr:row>7</xdr:row>
      <xdr:rowOff>490390</xdr:rowOff>
    </xdr:to>
    <xdr:sp macro="" textlink="">
      <xdr:nvSpPr>
        <xdr:cNvPr id="29" name="Oval 28"/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8</xdr:row>
      <xdr:rowOff>99974</xdr:rowOff>
    </xdr:from>
    <xdr:to>
      <xdr:col>11</xdr:col>
      <xdr:colOff>383000</xdr:colOff>
      <xdr:row>8</xdr:row>
      <xdr:rowOff>172407</xdr:rowOff>
    </xdr:to>
    <xdr:sp macro="" textlink="">
      <xdr:nvSpPr>
        <xdr:cNvPr id="30" name="Isosceles Triangle 29"/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</xdr:row>
      <xdr:rowOff>121920</xdr:rowOff>
    </xdr:from>
    <xdr:to>
      <xdr:col>11</xdr:col>
      <xdr:colOff>385608</xdr:colOff>
      <xdr:row>7</xdr:row>
      <xdr:rowOff>201850</xdr:rowOff>
    </xdr:to>
    <xdr:sp macro="" textlink="">
      <xdr:nvSpPr>
        <xdr:cNvPr id="31" name="Rectangle 30"/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</xdr:row>
      <xdr:rowOff>562079</xdr:rowOff>
    </xdr:from>
    <xdr:to>
      <xdr:col>11</xdr:col>
      <xdr:colOff>534839</xdr:colOff>
      <xdr:row>8</xdr:row>
      <xdr:rowOff>71290</xdr:rowOff>
    </xdr:to>
    <xdr:sp macro="" textlink="">
      <xdr:nvSpPr>
        <xdr:cNvPr id="32" name="Oval 31"/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10</xdr:row>
      <xdr:rowOff>69494</xdr:rowOff>
    </xdr:from>
    <xdr:to>
      <xdr:col>11</xdr:col>
      <xdr:colOff>535400</xdr:colOff>
      <xdr:row>10</xdr:row>
      <xdr:rowOff>141927</xdr:rowOff>
    </xdr:to>
    <xdr:sp macro="" textlink="">
      <xdr:nvSpPr>
        <xdr:cNvPr id="33" name="Isosceles Triangle 32"/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</xdr:row>
      <xdr:rowOff>274320</xdr:rowOff>
    </xdr:from>
    <xdr:to>
      <xdr:col>11</xdr:col>
      <xdr:colOff>538008</xdr:colOff>
      <xdr:row>7</xdr:row>
      <xdr:rowOff>354250</xdr:rowOff>
    </xdr:to>
    <xdr:sp macro="" textlink="">
      <xdr:nvSpPr>
        <xdr:cNvPr id="34" name="Rectangle 33"/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8</xdr:row>
      <xdr:rowOff>142979</xdr:rowOff>
    </xdr:from>
    <xdr:to>
      <xdr:col>12</xdr:col>
      <xdr:colOff>77639</xdr:colOff>
      <xdr:row>10</xdr:row>
      <xdr:rowOff>40810</xdr:rowOff>
    </xdr:to>
    <xdr:sp macro="" textlink="">
      <xdr:nvSpPr>
        <xdr:cNvPr id="35" name="Oval 34"/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11</xdr:row>
      <xdr:rowOff>39014</xdr:rowOff>
    </xdr:from>
    <xdr:to>
      <xdr:col>12</xdr:col>
      <xdr:colOff>78200</xdr:colOff>
      <xdr:row>11</xdr:row>
      <xdr:rowOff>111447</xdr:rowOff>
    </xdr:to>
    <xdr:sp macro="" textlink="">
      <xdr:nvSpPr>
        <xdr:cNvPr id="36" name="Isosceles Triangle 35"/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</xdr:row>
      <xdr:rowOff>426720</xdr:rowOff>
    </xdr:from>
    <xdr:to>
      <xdr:col>12</xdr:col>
      <xdr:colOff>80808</xdr:colOff>
      <xdr:row>7</xdr:row>
      <xdr:rowOff>506650</xdr:rowOff>
    </xdr:to>
    <xdr:sp macro="" textlink="">
      <xdr:nvSpPr>
        <xdr:cNvPr id="37" name="Rectangle 36"/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10</xdr:row>
      <xdr:rowOff>112499</xdr:rowOff>
    </xdr:from>
    <xdr:to>
      <xdr:col>12</xdr:col>
      <xdr:colOff>230039</xdr:colOff>
      <xdr:row>11</xdr:row>
      <xdr:rowOff>10330</xdr:rowOff>
    </xdr:to>
    <xdr:sp macro="" textlink="">
      <xdr:nvSpPr>
        <xdr:cNvPr id="38" name="Oval 37"/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12</xdr:row>
      <xdr:rowOff>8534</xdr:rowOff>
    </xdr:from>
    <xdr:to>
      <xdr:col>12</xdr:col>
      <xdr:colOff>230600</xdr:colOff>
      <xdr:row>12</xdr:row>
      <xdr:rowOff>80967</xdr:rowOff>
    </xdr:to>
    <xdr:sp macro="" textlink="">
      <xdr:nvSpPr>
        <xdr:cNvPr id="39" name="Isosceles Triangle 38"/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8</xdr:row>
      <xdr:rowOff>7620</xdr:rowOff>
    </xdr:from>
    <xdr:to>
      <xdr:col>12</xdr:col>
      <xdr:colOff>233208</xdr:colOff>
      <xdr:row>8</xdr:row>
      <xdr:rowOff>87550</xdr:rowOff>
    </xdr:to>
    <xdr:sp macro="" textlink="">
      <xdr:nvSpPr>
        <xdr:cNvPr id="40" name="Rectangle 39"/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11</xdr:row>
      <xdr:rowOff>82019</xdr:rowOff>
    </xdr:from>
    <xdr:to>
      <xdr:col>12</xdr:col>
      <xdr:colOff>382439</xdr:colOff>
      <xdr:row>11</xdr:row>
      <xdr:rowOff>162730</xdr:rowOff>
    </xdr:to>
    <xdr:sp macro="" textlink="">
      <xdr:nvSpPr>
        <xdr:cNvPr id="41" name="Oval 40"/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12</xdr:row>
      <xdr:rowOff>160934</xdr:rowOff>
    </xdr:from>
    <xdr:to>
      <xdr:col>12</xdr:col>
      <xdr:colOff>383000</xdr:colOff>
      <xdr:row>13</xdr:row>
      <xdr:rowOff>50487</xdr:rowOff>
    </xdr:to>
    <xdr:sp macro="" textlink="">
      <xdr:nvSpPr>
        <xdr:cNvPr id="42" name="Isosceles Triangle 41"/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8</xdr:row>
      <xdr:rowOff>160020</xdr:rowOff>
    </xdr:from>
    <xdr:to>
      <xdr:col>12</xdr:col>
      <xdr:colOff>385608</xdr:colOff>
      <xdr:row>10</xdr:row>
      <xdr:rowOff>57070</xdr:rowOff>
    </xdr:to>
    <xdr:sp macro="" textlink="">
      <xdr:nvSpPr>
        <xdr:cNvPr id="43" name="Rectangle 42"/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8</xdr:row>
      <xdr:rowOff>104879</xdr:rowOff>
    </xdr:from>
    <xdr:to>
      <xdr:col>16</xdr:col>
      <xdr:colOff>77639</xdr:colOff>
      <xdr:row>9</xdr:row>
      <xdr:rowOff>2710</xdr:rowOff>
    </xdr:to>
    <xdr:sp macro="" textlink="">
      <xdr:nvSpPr>
        <xdr:cNvPr id="2" name="Oval 1"/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3" name="Isosceles Triangle 2"/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4" name="Rectangle 3"/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9</xdr:row>
      <xdr:rowOff>74399</xdr:rowOff>
    </xdr:from>
    <xdr:to>
      <xdr:col>16</xdr:col>
      <xdr:colOff>230039</xdr:colOff>
      <xdr:row>9</xdr:row>
      <xdr:rowOff>155110</xdr:rowOff>
    </xdr:to>
    <xdr:sp macro="" textlink="">
      <xdr:nvSpPr>
        <xdr:cNvPr id="5" name="Oval 4"/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10</xdr:row>
      <xdr:rowOff>153314</xdr:rowOff>
    </xdr:from>
    <xdr:to>
      <xdr:col>16</xdr:col>
      <xdr:colOff>230600</xdr:colOff>
      <xdr:row>11</xdr:row>
      <xdr:rowOff>42867</xdr:rowOff>
    </xdr:to>
    <xdr:sp macro="" textlink="">
      <xdr:nvSpPr>
        <xdr:cNvPr id="6" name="Isosceles Triangle 5"/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7" name="Rectangle 6"/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10</xdr:row>
      <xdr:rowOff>43919</xdr:rowOff>
    </xdr:from>
    <xdr:to>
      <xdr:col>16</xdr:col>
      <xdr:colOff>382439</xdr:colOff>
      <xdr:row>10</xdr:row>
      <xdr:rowOff>124630</xdr:rowOff>
    </xdr:to>
    <xdr:sp macro="" textlink="">
      <xdr:nvSpPr>
        <xdr:cNvPr id="8" name="Oval 7"/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11</xdr:row>
      <xdr:rowOff>122834</xdr:rowOff>
    </xdr:from>
    <xdr:to>
      <xdr:col>16</xdr:col>
      <xdr:colOff>383000</xdr:colOff>
      <xdr:row>12</xdr:row>
      <xdr:rowOff>12387</xdr:rowOff>
    </xdr:to>
    <xdr:sp macro="" textlink="">
      <xdr:nvSpPr>
        <xdr:cNvPr id="9" name="Isosceles Triangle 8"/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10" name="Rectangle 9"/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11</xdr:row>
      <xdr:rowOff>13439</xdr:rowOff>
    </xdr:from>
    <xdr:to>
      <xdr:col>16</xdr:col>
      <xdr:colOff>534839</xdr:colOff>
      <xdr:row>11</xdr:row>
      <xdr:rowOff>94150</xdr:rowOff>
    </xdr:to>
    <xdr:sp macro="" textlink="">
      <xdr:nvSpPr>
        <xdr:cNvPr id="11" name="Oval 10"/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12</xdr:row>
      <xdr:rowOff>92354</xdr:rowOff>
    </xdr:from>
    <xdr:to>
      <xdr:col>16</xdr:col>
      <xdr:colOff>535400</xdr:colOff>
      <xdr:row>12</xdr:row>
      <xdr:rowOff>164787</xdr:rowOff>
    </xdr:to>
    <xdr:sp macro="" textlink="">
      <xdr:nvSpPr>
        <xdr:cNvPr id="12" name="Isosceles Triangle 11"/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13" name="Rectangle 12"/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11</xdr:row>
      <xdr:rowOff>165839</xdr:rowOff>
    </xdr:from>
    <xdr:to>
      <xdr:col>17</xdr:col>
      <xdr:colOff>77639</xdr:colOff>
      <xdr:row>12</xdr:row>
      <xdr:rowOff>63670</xdr:rowOff>
    </xdr:to>
    <xdr:sp macro="" textlink="">
      <xdr:nvSpPr>
        <xdr:cNvPr id="14" name="Oval 13"/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13</xdr:row>
      <xdr:rowOff>61874</xdr:rowOff>
    </xdr:from>
    <xdr:to>
      <xdr:col>17</xdr:col>
      <xdr:colOff>78200</xdr:colOff>
      <xdr:row>13</xdr:row>
      <xdr:rowOff>134307</xdr:rowOff>
    </xdr:to>
    <xdr:sp macro="" textlink="">
      <xdr:nvSpPr>
        <xdr:cNvPr id="15" name="Isosceles Triangle 14"/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16" name="Rectangle 15"/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12</xdr:row>
      <xdr:rowOff>135359</xdr:rowOff>
    </xdr:from>
    <xdr:to>
      <xdr:col>17</xdr:col>
      <xdr:colOff>230039</xdr:colOff>
      <xdr:row>13</xdr:row>
      <xdr:rowOff>33190</xdr:rowOff>
    </xdr:to>
    <xdr:sp macro="" textlink="">
      <xdr:nvSpPr>
        <xdr:cNvPr id="17" name="Oval 16"/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14</xdr:row>
      <xdr:rowOff>31394</xdr:rowOff>
    </xdr:from>
    <xdr:to>
      <xdr:col>17</xdr:col>
      <xdr:colOff>230600</xdr:colOff>
      <xdr:row>14</xdr:row>
      <xdr:rowOff>103827</xdr:rowOff>
    </xdr:to>
    <xdr:sp macro="" textlink="">
      <xdr:nvSpPr>
        <xdr:cNvPr id="18" name="Isosceles Triangle 17"/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19" name="Rectangle 18"/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13</xdr:row>
      <xdr:rowOff>104879</xdr:rowOff>
    </xdr:from>
    <xdr:to>
      <xdr:col>17</xdr:col>
      <xdr:colOff>382439</xdr:colOff>
      <xdr:row>14</xdr:row>
      <xdr:rowOff>2710</xdr:rowOff>
    </xdr:to>
    <xdr:sp macro="" textlink="">
      <xdr:nvSpPr>
        <xdr:cNvPr id="20" name="Oval 19"/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15</xdr:row>
      <xdr:rowOff>914</xdr:rowOff>
    </xdr:from>
    <xdr:to>
      <xdr:col>17</xdr:col>
      <xdr:colOff>383000</xdr:colOff>
      <xdr:row>16</xdr:row>
      <xdr:rowOff>73347</xdr:rowOff>
    </xdr:to>
    <xdr:sp macro="" textlink="">
      <xdr:nvSpPr>
        <xdr:cNvPr id="21" name="Isosceles Triangle 20"/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22" name="Rectangle 21"/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733271</xdr:colOff>
      <xdr:row>6</xdr:row>
      <xdr:rowOff>51539</xdr:rowOff>
    </xdr:from>
    <xdr:to>
      <xdr:col>3</xdr:col>
      <xdr:colOff>810909</xdr:colOff>
      <xdr:row>6</xdr:row>
      <xdr:rowOff>132250</xdr:rowOff>
    </xdr:to>
    <xdr:sp macro="" textlink="">
      <xdr:nvSpPr>
        <xdr:cNvPr id="25" name="Oval 24"/>
        <xdr:cNvSpPr/>
      </xdr:nvSpPr>
      <xdr:spPr>
        <a:xfrm>
          <a:off x="2242031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732990</xdr:colOff>
      <xdr:row>8</xdr:row>
      <xdr:rowOff>61874</xdr:rowOff>
    </xdr:from>
    <xdr:to>
      <xdr:col>3</xdr:col>
      <xdr:colOff>811190</xdr:colOff>
      <xdr:row>8</xdr:row>
      <xdr:rowOff>134307</xdr:rowOff>
    </xdr:to>
    <xdr:sp macro="" textlink="">
      <xdr:nvSpPr>
        <xdr:cNvPr id="26" name="Isosceles Triangle 25"/>
        <xdr:cNvSpPr/>
      </xdr:nvSpPr>
      <xdr:spPr>
        <a:xfrm>
          <a:off x="2241750" y="1799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735931</xdr:colOff>
      <xdr:row>7</xdr:row>
      <xdr:rowOff>205740</xdr:rowOff>
    </xdr:from>
    <xdr:to>
      <xdr:col>3</xdr:col>
      <xdr:colOff>808249</xdr:colOff>
      <xdr:row>7</xdr:row>
      <xdr:rowOff>285670</xdr:rowOff>
    </xdr:to>
    <xdr:sp macro="" textlink="">
      <xdr:nvSpPr>
        <xdr:cNvPr id="27" name="Rectangle 26"/>
        <xdr:cNvSpPr/>
      </xdr:nvSpPr>
      <xdr:spPr>
        <a:xfrm>
          <a:off x="2244691" y="14859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152401</xdr:colOff>
      <xdr:row>11</xdr:row>
      <xdr:rowOff>74399</xdr:rowOff>
    </xdr:from>
    <xdr:to>
      <xdr:col>10</xdr:col>
      <xdr:colOff>230039</xdr:colOff>
      <xdr:row>11</xdr:row>
      <xdr:rowOff>155110</xdr:rowOff>
    </xdr:to>
    <xdr:sp macro="" textlink="">
      <xdr:nvSpPr>
        <xdr:cNvPr id="28" name="Oval 27"/>
        <xdr:cNvSpPr/>
      </xdr:nvSpPr>
      <xdr:spPr>
        <a:xfrm>
          <a:off x="81305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152400</xdr:colOff>
      <xdr:row>12</xdr:row>
      <xdr:rowOff>153314</xdr:rowOff>
    </xdr:from>
    <xdr:to>
      <xdr:col>10</xdr:col>
      <xdr:colOff>230600</xdr:colOff>
      <xdr:row>13</xdr:row>
      <xdr:rowOff>42867</xdr:rowOff>
    </xdr:to>
    <xdr:sp macro="" textlink="">
      <xdr:nvSpPr>
        <xdr:cNvPr id="29" name="Isosceles Triangle 28"/>
        <xdr:cNvSpPr/>
      </xdr:nvSpPr>
      <xdr:spPr>
        <a:xfrm>
          <a:off x="81305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160890</xdr:colOff>
      <xdr:row>8</xdr:row>
      <xdr:rowOff>152400</xdr:rowOff>
    </xdr:from>
    <xdr:to>
      <xdr:col>10</xdr:col>
      <xdr:colOff>233208</xdr:colOff>
      <xdr:row>10</xdr:row>
      <xdr:rowOff>49450</xdr:rowOff>
    </xdr:to>
    <xdr:sp macro="" textlink="">
      <xdr:nvSpPr>
        <xdr:cNvPr id="30" name="Rectangle 29"/>
        <xdr:cNvSpPr/>
      </xdr:nvSpPr>
      <xdr:spPr>
        <a:xfrm>
          <a:off x="81390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304801</xdr:colOff>
      <xdr:row>12</xdr:row>
      <xdr:rowOff>43919</xdr:rowOff>
    </xdr:from>
    <xdr:to>
      <xdr:col>10</xdr:col>
      <xdr:colOff>382439</xdr:colOff>
      <xdr:row>12</xdr:row>
      <xdr:rowOff>124630</xdr:rowOff>
    </xdr:to>
    <xdr:sp macro="" textlink="">
      <xdr:nvSpPr>
        <xdr:cNvPr id="31" name="Oval 30"/>
        <xdr:cNvSpPr/>
      </xdr:nvSpPr>
      <xdr:spPr>
        <a:xfrm>
          <a:off x="82829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304800</xdr:colOff>
      <xdr:row>13</xdr:row>
      <xdr:rowOff>122834</xdr:rowOff>
    </xdr:from>
    <xdr:to>
      <xdr:col>10</xdr:col>
      <xdr:colOff>383000</xdr:colOff>
      <xdr:row>14</xdr:row>
      <xdr:rowOff>12387</xdr:rowOff>
    </xdr:to>
    <xdr:sp macro="" textlink="">
      <xdr:nvSpPr>
        <xdr:cNvPr id="32" name="Isosceles Triangle 31"/>
        <xdr:cNvSpPr/>
      </xdr:nvSpPr>
      <xdr:spPr>
        <a:xfrm>
          <a:off x="82829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313290</xdr:colOff>
      <xdr:row>10</xdr:row>
      <xdr:rowOff>121920</xdr:rowOff>
    </xdr:from>
    <xdr:to>
      <xdr:col>10</xdr:col>
      <xdr:colOff>385608</xdr:colOff>
      <xdr:row>11</xdr:row>
      <xdr:rowOff>18970</xdr:rowOff>
    </xdr:to>
    <xdr:sp macro="" textlink="">
      <xdr:nvSpPr>
        <xdr:cNvPr id="33" name="Rectangle 32"/>
        <xdr:cNvSpPr/>
      </xdr:nvSpPr>
      <xdr:spPr>
        <a:xfrm>
          <a:off x="82914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457201</xdr:colOff>
      <xdr:row>13</xdr:row>
      <xdr:rowOff>13439</xdr:rowOff>
    </xdr:from>
    <xdr:to>
      <xdr:col>10</xdr:col>
      <xdr:colOff>534839</xdr:colOff>
      <xdr:row>13</xdr:row>
      <xdr:rowOff>94150</xdr:rowOff>
    </xdr:to>
    <xdr:sp macro="" textlink="">
      <xdr:nvSpPr>
        <xdr:cNvPr id="34" name="Oval 33"/>
        <xdr:cNvSpPr/>
      </xdr:nvSpPr>
      <xdr:spPr>
        <a:xfrm>
          <a:off x="84353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457200</xdr:colOff>
      <xdr:row>14</xdr:row>
      <xdr:rowOff>92354</xdr:rowOff>
    </xdr:from>
    <xdr:to>
      <xdr:col>10</xdr:col>
      <xdr:colOff>535400</xdr:colOff>
      <xdr:row>14</xdr:row>
      <xdr:rowOff>164787</xdr:rowOff>
    </xdr:to>
    <xdr:sp macro="" textlink="">
      <xdr:nvSpPr>
        <xdr:cNvPr id="35" name="Isosceles Triangle 34"/>
        <xdr:cNvSpPr/>
      </xdr:nvSpPr>
      <xdr:spPr>
        <a:xfrm>
          <a:off x="84353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465690</xdr:colOff>
      <xdr:row>11</xdr:row>
      <xdr:rowOff>91440</xdr:rowOff>
    </xdr:from>
    <xdr:to>
      <xdr:col>10</xdr:col>
      <xdr:colOff>538008</xdr:colOff>
      <xdr:row>11</xdr:row>
      <xdr:rowOff>171370</xdr:rowOff>
    </xdr:to>
    <xdr:sp macro="" textlink="">
      <xdr:nvSpPr>
        <xdr:cNvPr id="36" name="Rectangle 35"/>
        <xdr:cNvSpPr/>
      </xdr:nvSpPr>
      <xdr:spPr>
        <a:xfrm>
          <a:off x="84438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</xdr:colOff>
      <xdr:row>13</xdr:row>
      <xdr:rowOff>165839</xdr:rowOff>
    </xdr:from>
    <xdr:to>
      <xdr:col>11</xdr:col>
      <xdr:colOff>77639</xdr:colOff>
      <xdr:row>14</xdr:row>
      <xdr:rowOff>63670</xdr:rowOff>
    </xdr:to>
    <xdr:sp macro="" textlink="">
      <xdr:nvSpPr>
        <xdr:cNvPr id="37" name="Oval 36"/>
        <xdr:cNvSpPr/>
      </xdr:nvSpPr>
      <xdr:spPr>
        <a:xfrm>
          <a:off x="8587741" y="2634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0</xdr:colOff>
      <xdr:row>15</xdr:row>
      <xdr:rowOff>61874</xdr:rowOff>
    </xdr:from>
    <xdr:to>
      <xdr:col>11</xdr:col>
      <xdr:colOff>78200</xdr:colOff>
      <xdr:row>15</xdr:row>
      <xdr:rowOff>134307</xdr:rowOff>
    </xdr:to>
    <xdr:sp macro="" textlink="">
      <xdr:nvSpPr>
        <xdr:cNvPr id="38" name="Isosceles Triangle 37"/>
        <xdr:cNvSpPr/>
      </xdr:nvSpPr>
      <xdr:spPr>
        <a:xfrm>
          <a:off x="8587740" y="2896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8490</xdr:colOff>
      <xdr:row>12</xdr:row>
      <xdr:rowOff>60960</xdr:rowOff>
    </xdr:from>
    <xdr:to>
      <xdr:col>11</xdr:col>
      <xdr:colOff>80808</xdr:colOff>
      <xdr:row>12</xdr:row>
      <xdr:rowOff>140890</xdr:rowOff>
    </xdr:to>
    <xdr:sp macro="" textlink="">
      <xdr:nvSpPr>
        <xdr:cNvPr id="39" name="Rectangle 38"/>
        <xdr:cNvSpPr/>
      </xdr:nvSpPr>
      <xdr:spPr>
        <a:xfrm>
          <a:off x="8596230" y="2346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14</xdr:row>
      <xdr:rowOff>135359</xdr:rowOff>
    </xdr:from>
    <xdr:to>
      <xdr:col>11</xdr:col>
      <xdr:colOff>230039</xdr:colOff>
      <xdr:row>15</xdr:row>
      <xdr:rowOff>33190</xdr:rowOff>
    </xdr:to>
    <xdr:sp macro="" textlink="">
      <xdr:nvSpPr>
        <xdr:cNvPr id="40" name="Oval 39"/>
        <xdr:cNvSpPr/>
      </xdr:nvSpPr>
      <xdr:spPr>
        <a:xfrm>
          <a:off x="8740141" y="2787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152400</xdr:colOff>
      <xdr:row>16</xdr:row>
      <xdr:rowOff>31394</xdr:rowOff>
    </xdr:from>
    <xdr:to>
      <xdr:col>11</xdr:col>
      <xdr:colOff>230600</xdr:colOff>
      <xdr:row>16</xdr:row>
      <xdr:rowOff>103827</xdr:rowOff>
    </xdr:to>
    <xdr:sp macro="" textlink="">
      <xdr:nvSpPr>
        <xdr:cNvPr id="41" name="Isosceles Triangle 40"/>
        <xdr:cNvSpPr/>
      </xdr:nvSpPr>
      <xdr:spPr>
        <a:xfrm>
          <a:off x="8740140" y="3048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13</xdr:row>
      <xdr:rowOff>30480</xdr:rowOff>
    </xdr:from>
    <xdr:to>
      <xdr:col>11</xdr:col>
      <xdr:colOff>233208</xdr:colOff>
      <xdr:row>13</xdr:row>
      <xdr:rowOff>110410</xdr:rowOff>
    </xdr:to>
    <xdr:sp macro="" textlink="">
      <xdr:nvSpPr>
        <xdr:cNvPr id="42" name="Rectangle 41"/>
        <xdr:cNvSpPr/>
      </xdr:nvSpPr>
      <xdr:spPr>
        <a:xfrm>
          <a:off x="8748630" y="2499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15</xdr:row>
      <xdr:rowOff>104879</xdr:rowOff>
    </xdr:from>
    <xdr:to>
      <xdr:col>11</xdr:col>
      <xdr:colOff>382439</xdr:colOff>
      <xdr:row>16</xdr:row>
      <xdr:rowOff>2710</xdr:rowOff>
    </xdr:to>
    <xdr:sp macro="" textlink="">
      <xdr:nvSpPr>
        <xdr:cNvPr id="43" name="Oval 42"/>
        <xdr:cNvSpPr/>
      </xdr:nvSpPr>
      <xdr:spPr>
        <a:xfrm>
          <a:off x="8892541" y="2939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17</xdr:row>
      <xdr:rowOff>914</xdr:rowOff>
    </xdr:from>
    <xdr:to>
      <xdr:col>11</xdr:col>
      <xdr:colOff>383000</xdr:colOff>
      <xdr:row>17</xdr:row>
      <xdr:rowOff>73347</xdr:rowOff>
    </xdr:to>
    <xdr:sp macro="" textlink="">
      <xdr:nvSpPr>
        <xdr:cNvPr id="44" name="Isosceles Triangle 43"/>
        <xdr:cNvSpPr/>
      </xdr:nvSpPr>
      <xdr:spPr>
        <a:xfrm>
          <a:off x="8892540" y="3201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14</xdr:row>
      <xdr:rowOff>0</xdr:rowOff>
    </xdr:from>
    <xdr:to>
      <xdr:col>11</xdr:col>
      <xdr:colOff>385608</xdr:colOff>
      <xdr:row>14</xdr:row>
      <xdr:rowOff>79930</xdr:rowOff>
    </xdr:to>
    <xdr:sp macro="" textlink="">
      <xdr:nvSpPr>
        <xdr:cNvPr id="45" name="Rectangle 44"/>
        <xdr:cNvSpPr/>
      </xdr:nvSpPr>
      <xdr:spPr>
        <a:xfrm>
          <a:off x="8901030" y="2651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showGridLines="0" tabSelected="1" zoomScale="80" zoomScaleNormal="80" workbookViewId="0">
      <selection activeCell="J16" sqref="J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1" x14ac:dyDescent="0.3">
      <c r="B1" s="165"/>
      <c r="C1" s="165"/>
    </row>
    <row r="2" spans="1:11" x14ac:dyDescent="0.3">
      <c r="B2" s="216">
        <v>1</v>
      </c>
      <c r="C2" s="216"/>
      <c r="D2" s="53"/>
      <c r="E2" s="2" t="s">
        <v>88</v>
      </c>
      <c r="F2" s="6"/>
      <c r="G2" s="31"/>
    </row>
    <row r="3" spans="1:11" x14ac:dyDescent="0.3">
      <c r="B3" s="216"/>
      <c r="C3" s="216"/>
      <c r="D3" s="82"/>
      <c r="E3" s="8" t="s">
        <v>89</v>
      </c>
      <c r="F3" s="6"/>
      <c r="G3" s="31"/>
    </row>
    <row r="4" spans="1:11" ht="14.4" customHeight="1" x14ac:dyDescent="0.3">
      <c r="B4" s="216"/>
      <c r="C4" s="216"/>
      <c r="D4" s="83"/>
      <c r="E4" s="29" t="s">
        <v>2</v>
      </c>
    </row>
    <row r="5" spans="1:11" ht="14.4" customHeight="1" x14ac:dyDescent="0.3">
      <c r="A5" t="s">
        <v>114</v>
      </c>
      <c r="B5" s="165"/>
      <c r="C5" s="165"/>
    </row>
    <row r="6" spans="1:11" ht="14.4" customHeight="1" x14ac:dyDescent="0.3">
      <c r="A6" t="s">
        <v>115</v>
      </c>
      <c r="B6" s="165"/>
      <c r="C6" s="165"/>
      <c r="E6" s="165" t="s">
        <v>3</v>
      </c>
      <c r="H6" t="s">
        <v>100</v>
      </c>
    </row>
    <row r="7" spans="1:11" x14ac:dyDescent="0.3">
      <c r="B7" s="215" t="s">
        <v>4</v>
      </c>
      <c r="C7" s="215"/>
      <c r="D7" s="162" t="s">
        <v>5</v>
      </c>
      <c r="E7" s="13" t="s">
        <v>6</v>
      </c>
    </row>
    <row r="8" spans="1:11" x14ac:dyDescent="0.3">
      <c r="B8" s="71">
        <v>0.41666666666666669</v>
      </c>
      <c r="C8" s="71">
        <v>0.5</v>
      </c>
      <c r="D8" s="1">
        <v>5</v>
      </c>
      <c r="E8" s="166" t="s">
        <v>7</v>
      </c>
      <c r="H8" t="s">
        <v>102</v>
      </c>
    </row>
    <row r="9" spans="1:11" x14ac:dyDescent="0.3">
      <c r="B9" s="71">
        <f>B8+TIME(0,$D8,0)</f>
        <v>0.4201388888888889</v>
      </c>
      <c r="C9" s="71">
        <f>C8+TIME(0,$D8,0)</f>
        <v>0.50347222222222221</v>
      </c>
      <c r="D9" s="1">
        <v>5</v>
      </c>
      <c r="E9" s="166" t="s">
        <v>73</v>
      </c>
      <c r="H9" t="s">
        <v>102</v>
      </c>
    </row>
    <row r="10" spans="1:11" x14ac:dyDescent="0.3">
      <c r="B10" s="71">
        <f t="shared" ref="B10" si="0">B9+TIME(0,D9,0)</f>
        <v>0.4236111111111111</v>
      </c>
      <c r="C10" s="71">
        <f t="shared" ref="C10:C15" si="1">C9+TIME(0,$D9,0)</f>
        <v>0.50694444444444442</v>
      </c>
      <c r="D10" s="150">
        <v>15</v>
      </c>
      <c r="E10" s="166" t="s">
        <v>72</v>
      </c>
      <c r="G10" s="53"/>
      <c r="H10" s="53" t="s">
        <v>102</v>
      </c>
    </row>
    <row r="11" spans="1:11" x14ac:dyDescent="0.3">
      <c r="B11" s="71">
        <f t="shared" ref="B11" si="2">B10+TIME(0,D10,0)</f>
        <v>0.43402777777777779</v>
      </c>
      <c r="C11" s="71">
        <f t="shared" si="1"/>
        <v>0.51736111111111105</v>
      </c>
      <c r="D11" s="150">
        <v>5</v>
      </c>
      <c r="E11" s="166" t="s">
        <v>122</v>
      </c>
      <c r="G11" s="53"/>
      <c r="H11" s="53" t="s">
        <v>101</v>
      </c>
    </row>
    <row r="12" spans="1:11" x14ac:dyDescent="0.3">
      <c r="B12" s="74"/>
      <c r="C12" s="74"/>
      <c r="D12" s="163"/>
      <c r="E12" s="51"/>
      <c r="G12" s="53"/>
      <c r="H12" s="53"/>
    </row>
    <row r="13" spans="1:11" x14ac:dyDescent="0.3">
      <c r="B13" s="163"/>
      <c r="C13" s="163"/>
      <c r="D13" s="163"/>
      <c r="E13" s="52" t="s">
        <v>9</v>
      </c>
      <c r="G13" s="53"/>
      <c r="H13" s="53"/>
    </row>
    <row r="14" spans="1:11" x14ac:dyDescent="0.3">
      <c r="B14" s="71">
        <f>B11+TIME(0,D11,0)</f>
        <v>0.4375</v>
      </c>
      <c r="C14" s="71">
        <f>C11+TIME(0,$D11,0)</f>
        <v>0.52083333333333326</v>
      </c>
      <c r="D14" s="175">
        <v>5</v>
      </c>
      <c r="E14" s="55" t="s">
        <v>119</v>
      </c>
      <c r="G14" s="53"/>
      <c r="H14" s="53" t="s">
        <v>101</v>
      </c>
    </row>
    <row r="15" spans="1:11" x14ac:dyDescent="0.3">
      <c r="B15" s="71">
        <f t="shared" ref="B15" si="3">B14+TIME(0,D14,0)</f>
        <v>0.44097222222222221</v>
      </c>
      <c r="C15" s="71">
        <f t="shared" si="1"/>
        <v>0.52430555555555547</v>
      </c>
      <c r="D15" s="150">
        <v>20</v>
      </c>
      <c r="E15" s="55" t="s">
        <v>120</v>
      </c>
      <c r="G15" s="53"/>
      <c r="H15" s="53" t="s">
        <v>101</v>
      </c>
    </row>
    <row r="16" spans="1:11" x14ac:dyDescent="0.3">
      <c r="B16" s="74"/>
      <c r="C16" s="74"/>
      <c r="D16" s="163"/>
      <c r="E16" s="51"/>
      <c r="G16" s="53"/>
      <c r="H16" s="53"/>
      <c r="I16" s="53" t="s">
        <v>103</v>
      </c>
      <c r="J16">
        <f ca="1">SUMIF(H$8:H$26,"=p",D$8:D$25)</f>
        <v>45</v>
      </c>
      <c r="K16" s="53"/>
    </row>
    <row r="17" spans="2:19" x14ac:dyDescent="0.3">
      <c r="B17" s="74"/>
      <c r="C17" s="74"/>
      <c r="D17" s="163"/>
      <c r="E17" s="164" t="s">
        <v>11</v>
      </c>
      <c r="G17" s="53"/>
      <c r="H17" s="53"/>
      <c r="I17" t="s">
        <v>101</v>
      </c>
      <c r="J17">
        <f>SUMIF(H$8:H$26,"=T",D$8:D$26)</f>
        <v>30</v>
      </c>
      <c r="K17" s="53"/>
    </row>
    <row r="18" spans="2:19" s="178" customFormat="1" ht="14.4" customHeight="1" x14ac:dyDescent="0.3">
      <c r="B18" s="102">
        <f>B15+TIME(0,D15,0)</f>
        <v>0.4548611111111111</v>
      </c>
      <c r="C18" s="102">
        <f>C15+TIME(0,$D15,0)</f>
        <v>0.53819444444444431</v>
      </c>
      <c r="D18" s="176">
        <v>5</v>
      </c>
      <c r="E18" s="177" t="s">
        <v>121</v>
      </c>
      <c r="G18" s="179"/>
      <c r="H18" s="179" t="s">
        <v>103</v>
      </c>
      <c r="I18" s="178" t="s">
        <v>102</v>
      </c>
      <c r="J18" s="178">
        <f>SUMIF(H$8:H$25,"=A",D$8:D$25)</f>
        <v>35</v>
      </c>
      <c r="K18" s="179"/>
    </row>
    <row r="19" spans="2:19" s="178" customFormat="1" ht="14.4" customHeight="1" x14ac:dyDescent="0.3">
      <c r="B19" s="207"/>
      <c r="C19" s="207"/>
      <c r="D19" s="208"/>
      <c r="E19" s="211"/>
      <c r="G19" s="179"/>
      <c r="H19" s="179"/>
      <c r="K19" s="179"/>
    </row>
    <row r="20" spans="2:19" s="178" customFormat="1" ht="14.4" customHeight="1" x14ac:dyDescent="0.3">
      <c r="B20" s="209"/>
      <c r="C20" s="209"/>
      <c r="D20" s="210"/>
      <c r="E20" s="149" t="s">
        <v>9</v>
      </c>
      <c r="G20" s="179"/>
      <c r="H20" s="179"/>
      <c r="K20" s="179"/>
    </row>
    <row r="21" spans="2:19" s="178" customFormat="1" ht="44.4" customHeight="1" x14ac:dyDescent="0.3">
      <c r="B21" s="189">
        <f>B18+TIME(0,$D18,0)</f>
        <v>0.45833333333333331</v>
      </c>
      <c r="C21" s="189">
        <f>C18+TIME(0,$D18,0)</f>
        <v>0.54166666666666652</v>
      </c>
      <c r="D21" s="174">
        <v>40</v>
      </c>
      <c r="E21" s="173" t="s">
        <v>123</v>
      </c>
      <c r="G21" s="179"/>
      <c r="H21" s="179" t="s">
        <v>103</v>
      </c>
      <c r="I21" s="179"/>
      <c r="K21" s="179"/>
    </row>
    <row r="22" spans="2:19" x14ac:dyDescent="0.3">
      <c r="B22" s="76"/>
      <c r="C22" s="77"/>
      <c r="D22" s="11"/>
      <c r="E22" s="164"/>
      <c r="G22" s="53"/>
      <c r="H22" s="53"/>
    </row>
    <row r="23" spans="2:19" x14ac:dyDescent="0.3">
      <c r="B23" s="76"/>
      <c r="C23" s="78"/>
      <c r="D23" s="14"/>
      <c r="E23" s="180" t="s">
        <v>11</v>
      </c>
    </row>
    <row r="24" spans="2:19" x14ac:dyDescent="0.3">
      <c r="B24" s="75">
        <f>B21+TIME(0,$D21,0)</f>
        <v>0.4861111111111111</v>
      </c>
      <c r="C24" s="75">
        <f>C21+TIME(0,$D21,0)</f>
        <v>0.56944444444444431</v>
      </c>
      <c r="D24" s="168">
        <v>5</v>
      </c>
      <c r="E24" s="46" t="s">
        <v>13</v>
      </c>
      <c r="H24" t="s">
        <v>102</v>
      </c>
    </row>
    <row r="25" spans="2:19" x14ac:dyDescent="0.3">
      <c r="B25" s="75">
        <f>B24+TIME(0,$D24,0)</f>
        <v>0.48958333333333331</v>
      </c>
      <c r="C25" s="188">
        <f>C24+TIME(0,$D24,0)</f>
        <v>0.57291666666666652</v>
      </c>
      <c r="D25" s="1">
        <v>5</v>
      </c>
      <c r="E25" s="166" t="s">
        <v>86</v>
      </c>
      <c r="H25" t="s">
        <v>102</v>
      </c>
    </row>
    <row r="26" spans="2:19" hidden="1" x14ac:dyDescent="0.3">
      <c r="B26" s="165"/>
      <c r="C26" s="81" t="s">
        <v>14</v>
      </c>
      <c r="D26" s="165">
        <f>SUM(D8:D25)</f>
        <v>110</v>
      </c>
    </row>
    <row r="27" spans="2:19" x14ac:dyDescent="0.3">
      <c r="B27" s="165"/>
      <c r="C27" s="165"/>
    </row>
    <row r="28" spans="2:19" x14ac:dyDescent="0.3">
      <c r="B28" s="165"/>
      <c r="C28" s="28"/>
      <c r="D28" s="214" t="s">
        <v>90</v>
      </c>
      <c r="E28" s="214"/>
    </row>
    <row r="29" spans="2:19" x14ac:dyDescent="0.3">
      <c r="B29" s="165"/>
      <c r="C29" s="28"/>
      <c r="D29" s="167"/>
      <c r="E29" s="167"/>
    </row>
    <row r="30" spans="2:19" ht="15" customHeight="1" x14ac:dyDescent="0.5">
      <c r="B30" s="165"/>
      <c r="C30" s="110"/>
      <c r="D30" s="111" t="s">
        <v>124</v>
      </c>
      <c r="E30" s="164"/>
    </row>
    <row r="31" spans="2:19" x14ac:dyDescent="0.3">
      <c r="B31" s="165"/>
      <c r="C31" s="165"/>
    </row>
    <row r="32" spans="2:19" s="109" customFormat="1" x14ac:dyDescent="0.3">
      <c r="B32" s="14"/>
      <c r="C32" s="14"/>
      <c r="I32"/>
      <c r="J32"/>
      <c r="K32" s="157" t="s">
        <v>87</v>
      </c>
      <c r="L32"/>
      <c r="M32"/>
      <c r="N32"/>
      <c r="O32"/>
      <c r="P32"/>
      <c r="Q32"/>
      <c r="R32"/>
      <c r="S32"/>
    </row>
    <row r="33" spans="1:12" x14ac:dyDescent="0.3">
      <c r="A33" s="108" t="s">
        <v>55</v>
      </c>
      <c r="K33" s="156">
        <v>0.41666666666666669</v>
      </c>
      <c r="L33" s="155">
        <v>10</v>
      </c>
    </row>
    <row r="34" spans="1:12" x14ac:dyDescent="0.3">
      <c r="A34" t="s">
        <v>56</v>
      </c>
      <c r="K34" s="80">
        <f>K33+TIME(0,L33,0)</f>
        <v>0.4236111111111111</v>
      </c>
    </row>
    <row r="35" spans="1:12" x14ac:dyDescent="0.3">
      <c r="A35" t="s">
        <v>57</v>
      </c>
    </row>
    <row r="36" spans="1:12" s="109" customFormat="1" x14ac:dyDescent="0.3">
      <c r="B36" s="14"/>
      <c r="C36" s="14"/>
    </row>
    <row r="37" spans="1:12" x14ac:dyDescent="0.3">
      <c r="A37" t="s">
        <v>118</v>
      </c>
    </row>
    <row r="38" spans="1:12" x14ac:dyDescent="0.3">
      <c r="B38" s="216">
        <v>1</v>
      </c>
      <c r="C38" s="216"/>
      <c r="D38" s="53"/>
      <c r="E38" s="2" t="s">
        <v>88</v>
      </c>
      <c r="F38" s="6"/>
      <c r="G38" s="31"/>
    </row>
    <row r="39" spans="1:12" x14ac:dyDescent="0.3">
      <c r="B39" s="216"/>
      <c r="C39" s="216"/>
      <c r="D39" s="82"/>
      <c r="E39" s="8" t="s">
        <v>89</v>
      </c>
      <c r="F39" s="6"/>
      <c r="G39" s="31"/>
    </row>
    <row r="40" spans="1:12" ht="14.4" customHeight="1" x14ac:dyDescent="0.3">
      <c r="B40" s="216"/>
      <c r="C40" s="216"/>
      <c r="D40" s="83"/>
      <c r="E40" s="29" t="s">
        <v>2</v>
      </c>
    </row>
    <row r="41" spans="1:12" ht="14.4" customHeight="1" x14ac:dyDescent="0.3">
      <c r="A41" t="s">
        <v>114</v>
      </c>
      <c r="B41" s="62"/>
      <c r="C41" s="62"/>
    </row>
    <row r="42" spans="1:12" ht="14.4" customHeight="1" x14ac:dyDescent="0.3">
      <c r="A42" t="s">
        <v>115</v>
      </c>
      <c r="B42" s="89"/>
      <c r="C42" s="89"/>
      <c r="E42" s="62" t="s">
        <v>3</v>
      </c>
      <c r="H42" t="s">
        <v>100</v>
      </c>
    </row>
    <row r="43" spans="1:12" x14ac:dyDescent="0.3">
      <c r="B43" s="215" t="s">
        <v>4</v>
      </c>
      <c r="C43" s="215"/>
      <c r="D43" s="61" t="s">
        <v>5</v>
      </c>
      <c r="E43" s="13" t="s">
        <v>6</v>
      </c>
    </row>
    <row r="44" spans="1:12" x14ac:dyDescent="0.3">
      <c r="B44" s="71">
        <v>0.41666666666666669</v>
      </c>
      <c r="C44" s="71">
        <v>0.5</v>
      </c>
      <c r="D44" s="1">
        <v>10</v>
      </c>
      <c r="E44" s="63" t="s">
        <v>7</v>
      </c>
      <c r="H44" t="s">
        <v>101</v>
      </c>
    </row>
    <row r="45" spans="1:12" x14ac:dyDescent="0.3">
      <c r="B45" s="71">
        <f>B44+TIME(0,$D44,0)</f>
        <v>0.4236111111111111</v>
      </c>
      <c r="C45" s="71">
        <f>C44+TIME(0,$D44,0)</f>
        <v>0.50694444444444442</v>
      </c>
      <c r="D45" s="1">
        <v>10</v>
      </c>
      <c r="E45" s="63" t="s">
        <v>73</v>
      </c>
      <c r="H45" t="s">
        <v>102</v>
      </c>
    </row>
    <row r="46" spans="1:12" x14ac:dyDescent="0.3">
      <c r="B46" s="71">
        <f t="shared" ref="B46:B47" si="4">B45+TIME(0,D45,0)</f>
        <v>0.43055555555555552</v>
      </c>
      <c r="C46" s="71">
        <f t="shared" ref="C46:C47" si="5">C45+TIME(0,$D45,0)</f>
        <v>0.51388888888888884</v>
      </c>
      <c r="D46" s="150">
        <v>15</v>
      </c>
      <c r="E46" s="63" t="s">
        <v>72</v>
      </c>
      <c r="G46" s="53"/>
      <c r="H46" s="53" t="s">
        <v>102</v>
      </c>
    </row>
    <row r="47" spans="1:12" x14ac:dyDescent="0.3">
      <c r="B47" s="71">
        <f t="shared" si="4"/>
        <v>0.44097222222222221</v>
      </c>
      <c r="C47" s="71">
        <f t="shared" si="5"/>
        <v>0.52430555555555547</v>
      </c>
      <c r="D47" s="49">
        <v>5</v>
      </c>
      <c r="E47" s="48" t="s">
        <v>94</v>
      </c>
      <c r="G47" s="53"/>
      <c r="H47" s="53" t="s">
        <v>101</v>
      </c>
      <c r="L47" s="72"/>
    </row>
    <row r="48" spans="1:12" x14ac:dyDescent="0.3">
      <c r="B48" s="74"/>
      <c r="C48" s="74"/>
      <c r="D48" s="64"/>
      <c r="E48" s="51"/>
      <c r="G48" s="53"/>
      <c r="H48" s="53"/>
      <c r="I48" s="53" t="s">
        <v>103</v>
      </c>
      <c r="J48">
        <f>SUMIF(H$44:H$56,"=p",D$44:D$56)</f>
        <v>50</v>
      </c>
      <c r="K48" s="53"/>
    </row>
    <row r="49" spans="1:11" x14ac:dyDescent="0.3">
      <c r="B49" s="74"/>
      <c r="C49" s="74"/>
      <c r="D49" s="64"/>
      <c r="E49" s="52" t="s">
        <v>9</v>
      </c>
      <c r="G49" s="53"/>
      <c r="H49" s="53"/>
      <c r="I49" t="s">
        <v>101</v>
      </c>
      <c r="J49">
        <f>SUMIF(H$44:H$56,"=T",D$44:D$56)</f>
        <v>15</v>
      </c>
      <c r="K49" s="53"/>
    </row>
    <row r="50" spans="1:11" x14ac:dyDescent="0.3">
      <c r="B50" s="75">
        <f>B47+TIME(0,$D47,0)</f>
        <v>0.44444444444444442</v>
      </c>
      <c r="C50" s="75">
        <f>C47+TIME(0,$D47,0)</f>
        <v>0.52777777777777768</v>
      </c>
      <c r="D50" s="50">
        <v>30</v>
      </c>
      <c r="E50" s="55" t="s">
        <v>95</v>
      </c>
      <c r="G50" s="53"/>
      <c r="H50" s="53" t="s">
        <v>103</v>
      </c>
      <c r="I50" t="s">
        <v>102</v>
      </c>
      <c r="J50">
        <f>SUMIF(H$44:H$56,"=A",D$44:D$56)</f>
        <v>45</v>
      </c>
      <c r="K50" s="53"/>
    </row>
    <row r="51" spans="1:11" x14ac:dyDescent="0.3">
      <c r="B51" s="75">
        <f>B50+TIME(0,$D50,0)</f>
        <v>0.46527777777777773</v>
      </c>
      <c r="C51" s="75">
        <f>C50+TIME(0,$D50,0)</f>
        <v>0.54861111111111105</v>
      </c>
      <c r="D51" s="1">
        <v>20</v>
      </c>
      <c r="E51" s="55" t="s">
        <v>58</v>
      </c>
      <c r="G51" s="53"/>
      <c r="H51" s="53" t="s">
        <v>103</v>
      </c>
      <c r="I51" s="53"/>
      <c r="K51" s="53"/>
    </row>
    <row r="52" spans="1:11" x14ac:dyDescent="0.3">
      <c r="B52" s="76"/>
      <c r="C52" s="77"/>
      <c r="D52" s="11"/>
      <c r="E52" s="4"/>
      <c r="G52" s="53"/>
      <c r="H52" s="53"/>
    </row>
    <row r="53" spans="1:11" x14ac:dyDescent="0.3">
      <c r="B53" s="76"/>
      <c r="C53" s="78"/>
      <c r="D53" s="14"/>
      <c r="E53" s="4" t="s">
        <v>11</v>
      </c>
    </row>
    <row r="54" spans="1:11" x14ac:dyDescent="0.3">
      <c r="B54" s="75">
        <f>B51+TIME(0,$D51,0)</f>
        <v>0.47916666666666663</v>
      </c>
      <c r="C54" s="75">
        <f>C51+TIME(0,$D51,0)</f>
        <v>0.56249999999999989</v>
      </c>
      <c r="D54" s="70">
        <v>10</v>
      </c>
      <c r="E54" s="45" t="s">
        <v>12</v>
      </c>
      <c r="H54" t="s">
        <v>102</v>
      </c>
    </row>
    <row r="55" spans="1:11" x14ac:dyDescent="0.3">
      <c r="B55" s="75">
        <f>B54+TIME(0,$D54,0)</f>
        <v>0.48611111111111105</v>
      </c>
      <c r="C55" s="75">
        <f>C54+TIME(0,$D54,0)</f>
        <v>0.56944444444444431</v>
      </c>
      <c r="D55" s="1">
        <v>5</v>
      </c>
      <c r="E55" s="46" t="s">
        <v>13</v>
      </c>
      <c r="H55" t="s">
        <v>102</v>
      </c>
    </row>
    <row r="56" spans="1:11" x14ac:dyDescent="0.3">
      <c r="B56" s="75">
        <f>B55+TIME(0,$D55,0)</f>
        <v>0.48958333333333326</v>
      </c>
      <c r="C56" s="75">
        <f>C55+TIME(0,$D55,0)</f>
        <v>0.57291666666666652</v>
      </c>
      <c r="D56" s="150">
        <v>5</v>
      </c>
      <c r="E56" s="140" t="s">
        <v>86</v>
      </c>
      <c r="H56" t="s">
        <v>102</v>
      </c>
    </row>
    <row r="57" spans="1:11" hidden="1" x14ac:dyDescent="0.3">
      <c r="B57" s="62"/>
      <c r="C57" s="81" t="s">
        <v>14</v>
      </c>
      <c r="D57" s="62">
        <f>SUM(D44:D56)</f>
        <v>110</v>
      </c>
    </row>
    <row r="59" spans="1:11" x14ac:dyDescent="0.3">
      <c r="C59" s="28"/>
      <c r="D59" s="214" t="s">
        <v>90</v>
      </c>
      <c r="E59" s="214"/>
    </row>
    <row r="60" spans="1:11" x14ac:dyDescent="0.3">
      <c r="B60" s="104"/>
      <c r="C60" s="28"/>
      <c r="D60" s="106"/>
      <c r="E60" s="106"/>
    </row>
    <row r="61" spans="1:11" ht="15" customHeight="1" x14ac:dyDescent="0.5">
      <c r="B61" s="104"/>
      <c r="C61" s="110"/>
      <c r="D61" s="111" t="s">
        <v>67</v>
      </c>
      <c r="E61" s="105"/>
    </row>
    <row r="62" spans="1:11" s="109" customFormat="1" x14ac:dyDescent="0.3">
      <c r="B62" s="14"/>
      <c r="C62" s="14"/>
    </row>
    <row r="63" spans="1:11" x14ac:dyDescent="0.3">
      <c r="A63" t="s">
        <v>74</v>
      </c>
    </row>
    <row r="65" spans="2:6" ht="14.4" customHeight="1" x14ac:dyDescent="0.3">
      <c r="B65" s="117"/>
      <c r="C65" s="117"/>
    </row>
    <row r="66" spans="2:6" ht="14.4" customHeight="1" x14ac:dyDescent="0.3">
      <c r="B66" s="216">
        <v>1</v>
      </c>
      <c r="C66" s="216"/>
      <c r="D66" s="53"/>
      <c r="E66" s="2" t="s">
        <v>0</v>
      </c>
      <c r="F66" s="6"/>
    </row>
    <row r="67" spans="2:6" ht="14.4" customHeight="1" x14ac:dyDescent="0.3">
      <c r="B67" s="216"/>
      <c r="C67" s="216"/>
      <c r="D67" s="82"/>
      <c r="E67" s="8" t="s">
        <v>1</v>
      </c>
      <c r="F67" s="6"/>
    </row>
    <row r="68" spans="2:6" x14ac:dyDescent="0.3">
      <c r="B68" s="216"/>
      <c r="C68" s="216"/>
      <c r="D68" s="83"/>
      <c r="E68" s="29" t="s">
        <v>2</v>
      </c>
    </row>
    <row r="69" spans="2:6" x14ac:dyDescent="0.3">
      <c r="B69" s="117"/>
      <c r="C69" s="117"/>
    </row>
    <row r="70" spans="2:6" x14ac:dyDescent="0.3">
      <c r="B70" s="117"/>
      <c r="C70" s="117"/>
      <c r="E70" s="117" t="s">
        <v>3</v>
      </c>
    </row>
    <row r="71" spans="2:6" x14ac:dyDescent="0.3">
      <c r="B71" s="215" t="s">
        <v>4</v>
      </c>
      <c r="C71" s="215"/>
      <c r="D71" s="115" t="s">
        <v>5</v>
      </c>
      <c r="E71" s="13" t="s">
        <v>6</v>
      </c>
    </row>
    <row r="72" spans="2:6" x14ac:dyDescent="0.3">
      <c r="B72" s="71">
        <v>0.41666666666666669</v>
      </c>
      <c r="C72" s="71">
        <v>0.5</v>
      </c>
      <c r="D72" s="1">
        <v>10</v>
      </c>
      <c r="E72" s="132" t="s">
        <v>7</v>
      </c>
    </row>
    <row r="73" spans="2:6" x14ac:dyDescent="0.3">
      <c r="B73" s="71">
        <v>0.43055555555555558</v>
      </c>
      <c r="C73" s="71">
        <v>0.52083333333333337</v>
      </c>
      <c r="D73" s="1">
        <v>20</v>
      </c>
      <c r="E73" s="132" t="s">
        <v>79</v>
      </c>
    </row>
    <row r="74" spans="2:6" x14ac:dyDescent="0.3">
      <c r="B74" s="71">
        <v>0.4375</v>
      </c>
      <c r="C74" s="71">
        <v>0.52777777777777779</v>
      </c>
      <c r="D74" s="1">
        <v>10</v>
      </c>
      <c r="E74" s="132" t="s">
        <v>80</v>
      </c>
    </row>
    <row r="75" spans="2:6" x14ac:dyDescent="0.3">
      <c r="B75" s="71">
        <v>0.4513888888888889</v>
      </c>
      <c r="C75" s="73">
        <v>4.1666666666666664E-2</v>
      </c>
      <c r="D75" s="49">
        <v>5</v>
      </c>
      <c r="E75" s="48" t="s">
        <v>8</v>
      </c>
    </row>
    <row r="76" spans="2:6" x14ac:dyDescent="0.3">
      <c r="B76" s="74"/>
      <c r="C76" s="74"/>
      <c r="D76" s="118"/>
      <c r="E76" s="51"/>
    </row>
    <row r="77" spans="2:6" x14ac:dyDescent="0.3">
      <c r="B77" s="74"/>
      <c r="C77" s="74"/>
      <c r="D77" s="118"/>
      <c r="E77" s="52" t="s">
        <v>9</v>
      </c>
    </row>
    <row r="78" spans="2:6" x14ac:dyDescent="0.3">
      <c r="B78" s="75">
        <v>0.4548611111111111</v>
      </c>
      <c r="C78" s="75">
        <v>4.5138888888888888E-2</v>
      </c>
      <c r="D78" s="50">
        <v>30</v>
      </c>
      <c r="E78" s="55" t="s">
        <v>10</v>
      </c>
    </row>
    <row r="79" spans="2:6" x14ac:dyDescent="0.3">
      <c r="B79" s="75">
        <v>0.47569444444444442</v>
      </c>
      <c r="C79" s="71">
        <v>6.5972222222222224E-2</v>
      </c>
      <c r="D79" s="1">
        <v>20</v>
      </c>
      <c r="E79" s="55" t="s">
        <v>58</v>
      </c>
    </row>
    <row r="80" spans="2:6" x14ac:dyDescent="0.3">
      <c r="B80" s="76"/>
      <c r="C80" s="77"/>
      <c r="D80" s="11"/>
      <c r="E80" s="119"/>
    </row>
    <row r="81" spans="2:5" x14ac:dyDescent="0.3">
      <c r="B81" s="76"/>
      <c r="C81" s="78"/>
      <c r="D81" s="14"/>
      <c r="E81" s="119" t="s">
        <v>11</v>
      </c>
    </row>
    <row r="82" spans="2:5" x14ac:dyDescent="0.3">
      <c r="B82" s="75">
        <v>0.48958333333333331</v>
      </c>
      <c r="C82" s="71">
        <v>7.9861111111111105E-2</v>
      </c>
      <c r="D82" s="127">
        <v>10</v>
      </c>
      <c r="E82" s="116" t="s">
        <v>12</v>
      </c>
    </row>
    <row r="83" spans="2:5" x14ac:dyDescent="0.3">
      <c r="B83" s="75">
        <v>0.49652777777777773</v>
      </c>
      <c r="C83" s="71">
        <v>8.6805555555555566E-2</v>
      </c>
      <c r="D83" s="1">
        <v>5</v>
      </c>
      <c r="E83" s="46" t="s">
        <v>13</v>
      </c>
    </row>
    <row r="84" spans="2:5" x14ac:dyDescent="0.3">
      <c r="B84" s="117"/>
      <c r="C84" s="81" t="s">
        <v>14</v>
      </c>
      <c r="D84" s="117">
        <f>SUM(D72:D83)</f>
        <v>110</v>
      </c>
    </row>
    <row r="85" spans="2:5" x14ac:dyDescent="0.3">
      <c r="B85" s="117"/>
      <c r="C85" s="117"/>
    </row>
    <row r="86" spans="2:5" x14ac:dyDescent="0.3">
      <c r="B86" s="117"/>
      <c r="C86" s="28"/>
      <c r="D86" s="214" t="s">
        <v>24</v>
      </c>
      <c r="E86" s="214"/>
    </row>
    <row r="87" spans="2:5" x14ac:dyDescent="0.3">
      <c r="B87" s="117"/>
      <c r="C87" s="28"/>
      <c r="D87" s="126"/>
      <c r="E87" s="126"/>
    </row>
    <row r="88" spans="2:5" ht="25.8" x14ac:dyDescent="0.5">
      <c r="B88" s="117"/>
      <c r="C88" s="110"/>
      <c r="D88" s="111" t="s">
        <v>67</v>
      </c>
      <c r="E88" s="119"/>
    </row>
  </sheetData>
  <mergeCells count="9">
    <mergeCell ref="D86:E86"/>
    <mergeCell ref="D59:E59"/>
    <mergeCell ref="B43:C43"/>
    <mergeCell ref="D28:E28"/>
    <mergeCell ref="B2:C4"/>
    <mergeCell ref="B7:C7"/>
    <mergeCell ref="B38:C40"/>
    <mergeCell ref="B66:C68"/>
    <mergeCell ref="B71:C7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30" zoomScaleNormal="130" workbookViewId="0">
      <selection activeCell="B29" sqref="B29"/>
    </sheetView>
  </sheetViews>
  <sheetFormatPr defaultRowHeight="14.4" x14ac:dyDescent="0.3"/>
  <cols>
    <col min="1" max="1" width="38.77734375" bestFit="1" customWidth="1"/>
    <col min="2" max="2" width="5.21875" customWidth="1"/>
    <col min="3" max="11" width="6.21875" customWidth="1"/>
  </cols>
  <sheetData>
    <row r="1" spans="1:13" s="160" customFormat="1" x14ac:dyDescent="0.3">
      <c r="C1" s="160">
        <v>1</v>
      </c>
      <c r="D1" s="160">
        <v>2</v>
      </c>
      <c r="E1" s="160">
        <v>3</v>
      </c>
      <c r="F1" s="160">
        <v>4</v>
      </c>
      <c r="G1" s="160">
        <v>5</v>
      </c>
      <c r="H1" s="160">
        <v>6</v>
      </c>
      <c r="I1" s="160">
        <v>7</v>
      </c>
      <c r="J1" s="160">
        <v>8</v>
      </c>
      <c r="K1" s="160">
        <v>9</v>
      </c>
      <c r="L1" s="160" t="s">
        <v>106</v>
      </c>
      <c r="M1" s="160" t="s">
        <v>107</v>
      </c>
    </row>
    <row r="2" spans="1:13" x14ac:dyDescent="0.3">
      <c r="A2" t="s">
        <v>104</v>
      </c>
      <c r="B2" s="3" t="s">
        <v>108</v>
      </c>
      <c r="C2">
        <f ca="1">'DAY 1'!J16</f>
        <v>45</v>
      </c>
      <c r="D2">
        <f>'DAY 2'!S14</f>
        <v>70</v>
      </c>
      <c r="E2">
        <f>'DAY 3'!AC12</f>
        <v>45</v>
      </c>
      <c r="F2">
        <f>'DAY 4'!X12</f>
        <v>70</v>
      </c>
      <c r="G2">
        <f ca="1">'DAY 5'!I11</f>
        <v>75</v>
      </c>
      <c r="H2">
        <f>'DAY 6'!I11</f>
        <v>95</v>
      </c>
      <c r="I2">
        <f>'DAY 7'!I11</f>
        <v>90</v>
      </c>
      <c r="J2">
        <f ca="1">'DAY 8'!N12</f>
        <v>90</v>
      </c>
      <c r="K2">
        <f>'DAY 9'!I11</f>
        <v>95</v>
      </c>
      <c r="L2">
        <f ca="1">SUM(C2:K2)</f>
        <v>675</v>
      </c>
      <c r="M2" s="161">
        <f ca="1">L2/(110*9)</f>
        <v>0.68181818181818177</v>
      </c>
    </row>
    <row r="3" spans="1:13" x14ac:dyDescent="0.3">
      <c r="A3" t="s">
        <v>111</v>
      </c>
      <c r="B3" s="3" t="s">
        <v>109</v>
      </c>
      <c r="C3">
        <f>'DAY 1'!J17</f>
        <v>30</v>
      </c>
      <c r="D3">
        <f>'DAY 2'!S15</f>
        <v>0</v>
      </c>
      <c r="E3">
        <f>'DAY 3'!AC13</f>
        <v>55</v>
      </c>
      <c r="F3">
        <f>'DAY 4'!X13</f>
        <v>30</v>
      </c>
      <c r="G3">
        <f ca="1">'DAY 5'!I12</f>
        <v>0</v>
      </c>
      <c r="H3">
        <f>'DAY 6'!I12</f>
        <v>10</v>
      </c>
      <c r="I3">
        <f>'DAY 7'!I12</f>
        <v>10</v>
      </c>
      <c r="J3">
        <f ca="1">'DAY 8'!N13</f>
        <v>15</v>
      </c>
      <c r="K3">
        <f>'DAY 9'!I12</f>
        <v>5</v>
      </c>
      <c r="L3">
        <f t="shared" ref="L3:L4" ca="1" si="0">SUM(C3:K3)</f>
        <v>155</v>
      </c>
      <c r="M3" s="161">
        <f t="shared" ref="M3:M4" ca="1" si="1">L3/(110*9)</f>
        <v>0.15656565656565657</v>
      </c>
    </row>
    <row r="4" spans="1:13" x14ac:dyDescent="0.3">
      <c r="A4" t="s">
        <v>105</v>
      </c>
      <c r="B4" s="3" t="s">
        <v>110</v>
      </c>
      <c r="C4">
        <f>'DAY 1'!J18</f>
        <v>35</v>
      </c>
      <c r="D4">
        <f>'DAY 2'!S16</f>
        <v>40</v>
      </c>
      <c r="E4">
        <f>'DAY 3'!AC14</f>
        <v>10</v>
      </c>
      <c r="F4">
        <f>'DAY 4'!X14</f>
        <v>10</v>
      </c>
      <c r="G4">
        <f ca="1">'DAY 5'!I13</f>
        <v>0</v>
      </c>
      <c r="H4">
        <f>'DAY 6'!I13</f>
        <v>5</v>
      </c>
      <c r="I4">
        <f>'DAY 7'!I13</f>
        <v>10</v>
      </c>
      <c r="J4">
        <f ca="1">'DAY 8'!N14</f>
        <v>5</v>
      </c>
      <c r="K4">
        <f>'DAY 9'!I13</f>
        <v>10</v>
      </c>
      <c r="L4">
        <f t="shared" ca="1" si="0"/>
        <v>125</v>
      </c>
      <c r="M4" s="161">
        <f t="shared" ca="1" si="1"/>
        <v>0.12626262626262627</v>
      </c>
    </row>
    <row r="7" spans="1:13" x14ac:dyDescent="0.3">
      <c r="C7" t="s">
        <v>113</v>
      </c>
    </row>
    <row r="32" spans="14:14" x14ac:dyDescent="0.3">
      <c r="N32" t="s">
        <v>112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showGridLines="0" zoomScaleNormal="100" workbookViewId="0">
      <selection activeCell="S14" sqref="S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9" x14ac:dyDescent="0.3">
      <c r="B1" s="165"/>
      <c r="C1" s="165"/>
      <c r="G1"/>
      <c r="H1"/>
    </row>
    <row r="2" spans="1:19" x14ac:dyDescent="0.3">
      <c r="A2" s="84"/>
      <c r="B2" s="216">
        <v>2</v>
      </c>
      <c r="C2" s="216"/>
      <c r="D2" s="2" t="s">
        <v>88</v>
      </c>
      <c r="E2" s="2"/>
      <c r="F2" s="6"/>
      <c r="G2" s="31"/>
      <c r="H2"/>
    </row>
    <row r="3" spans="1:19" x14ac:dyDescent="0.3">
      <c r="A3" s="84"/>
      <c r="B3" s="216"/>
      <c r="C3" s="216"/>
      <c r="D3" s="8" t="s">
        <v>89</v>
      </c>
      <c r="E3" s="8"/>
      <c r="F3" s="6"/>
      <c r="G3" s="31"/>
      <c r="H3"/>
    </row>
    <row r="4" spans="1:19" x14ac:dyDescent="0.3">
      <c r="A4" s="85"/>
      <c r="B4" s="216"/>
      <c r="C4" s="216"/>
      <c r="D4" s="29" t="s">
        <v>2</v>
      </c>
      <c r="E4" s="29"/>
      <c r="G4"/>
      <c r="H4"/>
    </row>
    <row r="5" spans="1:19" ht="14.4" customHeight="1" x14ac:dyDescent="0.3">
      <c r="A5" t="s">
        <v>114</v>
      </c>
      <c r="B5" s="165"/>
      <c r="C5" s="165"/>
      <c r="G5" s="165"/>
      <c r="H5" s="165"/>
    </row>
    <row r="6" spans="1:19" ht="14.4" customHeight="1" x14ac:dyDescent="0.3">
      <c r="A6" t="s">
        <v>116</v>
      </c>
      <c r="B6" s="165"/>
      <c r="C6" s="165"/>
      <c r="E6" s="186" t="s">
        <v>3</v>
      </c>
      <c r="F6" s="27"/>
      <c r="G6" s="27"/>
      <c r="H6" s="27"/>
      <c r="I6" s="27"/>
      <c r="Q6" t="s">
        <v>100</v>
      </c>
    </row>
    <row r="7" spans="1:19" ht="14.4" customHeight="1" x14ac:dyDescent="0.3">
      <c r="B7" s="215" t="s">
        <v>4</v>
      </c>
      <c r="C7" s="215"/>
      <c r="D7" s="162" t="s">
        <v>5</v>
      </c>
      <c r="E7" s="212" t="s">
        <v>6</v>
      </c>
      <c r="F7" s="195"/>
      <c r="G7" s="217"/>
      <c r="H7" s="217"/>
      <c r="I7" s="195"/>
      <c r="J7" s="195"/>
      <c r="K7" s="82"/>
      <c r="L7" s="217"/>
      <c r="M7" s="217"/>
      <c r="N7" s="195"/>
      <c r="O7" s="195"/>
    </row>
    <row r="8" spans="1:19" x14ac:dyDescent="0.3">
      <c r="B8" s="71">
        <v>0.41666666666666669</v>
      </c>
      <c r="C8" s="71">
        <v>0.5</v>
      </c>
      <c r="D8" s="152">
        <v>15</v>
      </c>
      <c r="E8" s="199" t="s">
        <v>83</v>
      </c>
      <c r="F8" s="192"/>
      <c r="G8" s="192"/>
      <c r="H8" s="192"/>
      <c r="I8" s="192"/>
      <c r="J8" s="192"/>
      <c r="K8" s="192"/>
      <c r="L8" s="192"/>
      <c r="M8" s="192"/>
      <c r="N8" s="192"/>
      <c r="O8" s="192"/>
      <c r="Q8" t="s">
        <v>102</v>
      </c>
    </row>
    <row r="9" spans="1:19" x14ac:dyDescent="0.3">
      <c r="B9" s="79">
        <f>B8+TIME(0,$D8,0)</f>
        <v>0.42708333333333337</v>
      </c>
      <c r="C9" s="79">
        <f>C8+TIME(0,$D8,0)</f>
        <v>0.51041666666666663</v>
      </c>
      <c r="D9" s="152">
        <v>5</v>
      </c>
      <c r="E9" s="200" t="s">
        <v>94</v>
      </c>
      <c r="F9" s="192"/>
      <c r="G9" s="192"/>
      <c r="H9" s="192"/>
      <c r="I9" s="192"/>
      <c r="J9" s="192"/>
      <c r="K9" s="192"/>
      <c r="L9" s="192"/>
      <c r="M9" s="192"/>
      <c r="N9" s="192"/>
      <c r="O9" s="192"/>
      <c r="Q9" t="s">
        <v>102</v>
      </c>
    </row>
    <row r="10" spans="1:19" x14ac:dyDescent="0.3">
      <c r="B10" s="191"/>
      <c r="C10" s="191"/>
      <c r="D10" s="191"/>
      <c r="E10" s="181"/>
      <c r="F10" s="196"/>
      <c r="G10" s="196"/>
      <c r="H10" s="196"/>
      <c r="I10" s="196"/>
      <c r="J10" s="196"/>
      <c r="K10" s="196"/>
      <c r="L10" s="196"/>
      <c r="M10" s="196"/>
      <c r="N10" s="196"/>
      <c r="O10" s="196"/>
    </row>
    <row r="11" spans="1:19" x14ac:dyDescent="0.3">
      <c r="B11" s="185"/>
      <c r="C11" s="185"/>
      <c r="D11" s="95"/>
      <c r="E11" s="182" t="s">
        <v>9</v>
      </c>
      <c r="F11" s="192"/>
      <c r="G11" s="192"/>
      <c r="H11" s="192"/>
      <c r="I11" s="192"/>
      <c r="J11" s="192"/>
      <c r="K11" s="192"/>
      <c r="L11" s="192"/>
      <c r="M11" s="192"/>
      <c r="N11" s="192"/>
      <c r="O11" s="192"/>
    </row>
    <row r="12" spans="1:19" s="178" customFormat="1" ht="30" customHeight="1" x14ac:dyDescent="0.3">
      <c r="B12" s="172">
        <f>B9+TIME(0,$D9,0)</f>
        <v>0.43055555555555558</v>
      </c>
      <c r="C12" s="187">
        <f>C9+TIME(0,$D9,0)</f>
        <v>0.51388888888888884</v>
      </c>
      <c r="D12" s="184">
        <v>30</v>
      </c>
      <c r="E12" s="201" t="s">
        <v>95</v>
      </c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Q12" s="178" t="s">
        <v>103</v>
      </c>
    </row>
    <row r="13" spans="1:19" s="178" customFormat="1" ht="30" customHeight="1" x14ac:dyDescent="0.3">
      <c r="B13" s="172">
        <f>B12+TIME(0,$D12,0)</f>
        <v>0.4513888888888889</v>
      </c>
      <c r="C13" s="172">
        <f>C12+TIME(0,$D12,0)</f>
        <v>0.53472222222222221</v>
      </c>
      <c r="D13" s="184">
        <v>20</v>
      </c>
      <c r="E13" s="202" t="s">
        <v>125</v>
      </c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Q13" s="178" t="s">
        <v>103</v>
      </c>
    </row>
    <row r="14" spans="1:19" x14ac:dyDescent="0.3">
      <c r="B14" s="203"/>
      <c r="C14" s="203"/>
      <c r="D14" s="204"/>
      <c r="E14" s="198" t="s">
        <v>21</v>
      </c>
      <c r="F14" s="183"/>
      <c r="H14" s="193"/>
      <c r="I14" s="183"/>
      <c r="J14" s="183"/>
      <c r="K14" s="82"/>
      <c r="L14" s="193"/>
      <c r="M14" s="193"/>
      <c r="N14" s="183"/>
      <c r="O14" s="194"/>
      <c r="Q14" s="53"/>
      <c r="R14" s="53" t="s">
        <v>103</v>
      </c>
      <c r="S14">
        <f>SUMIF(Q$8:Q$20,"=p",D$8:D$20)</f>
        <v>70</v>
      </c>
    </row>
    <row r="15" spans="1:19" x14ac:dyDescent="0.3">
      <c r="B15" s="205">
        <f>B13+TIME(0,$D13,0)</f>
        <v>0.46527777777777779</v>
      </c>
      <c r="C15" s="205">
        <f>C13+TIME(0,$D13,0)</f>
        <v>0.54861111111111105</v>
      </c>
      <c r="D15" s="206">
        <v>20</v>
      </c>
      <c r="E15" s="198" t="s">
        <v>22</v>
      </c>
      <c r="F15" s="183"/>
      <c r="G15" s="193"/>
      <c r="H15" s="193"/>
      <c r="I15" s="183"/>
      <c r="J15" s="183"/>
      <c r="K15" s="82"/>
      <c r="L15" s="193"/>
      <c r="M15" s="193"/>
      <c r="N15" s="183"/>
      <c r="O15" s="183"/>
      <c r="Q15" s="53" t="s">
        <v>103</v>
      </c>
      <c r="R15" t="s">
        <v>101</v>
      </c>
      <c r="S15">
        <f>SUMIF(Q$8:Q$20,"=T",D$8:D$20)</f>
        <v>0</v>
      </c>
    </row>
    <row r="16" spans="1:19" x14ac:dyDescent="0.3">
      <c r="B16" s="79"/>
      <c r="C16" s="79"/>
      <c r="D16" s="60"/>
      <c r="E16" s="55" t="s">
        <v>126</v>
      </c>
      <c r="F16" s="183"/>
      <c r="G16" s="193"/>
      <c r="H16" s="193"/>
      <c r="I16" s="183"/>
      <c r="J16" s="183"/>
      <c r="K16" s="82"/>
      <c r="L16" s="193"/>
      <c r="M16" s="193"/>
      <c r="N16" s="183"/>
      <c r="O16" s="183"/>
      <c r="Q16" s="53"/>
      <c r="R16" t="s">
        <v>102</v>
      </c>
      <c r="S16">
        <f>SUMIF(Q$8:Q$20,"=A",D$8:D$20)</f>
        <v>40</v>
      </c>
    </row>
    <row r="17" spans="1:17" x14ac:dyDescent="0.3">
      <c r="B17" s="77"/>
      <c r="C17" s="77"/>
      <c r="D17" s="11"/>
      <c r="E17" s="171"/>
      <c r="F17" s="183"/>
      <c r="G17" s="183"/>
      <c r="H17" s="183"/>
      <c r="I17" s="183"/>
      <c r="J17" s="183"/>
      <c r="K17" s="82"/>
      <c r="L17" s="82"/>
      <c r="M17" s="82"/>
      <c r="N17" s="82"/>
      <c r="O17" s="82"/>
    </row>
    <row r="18" spans="1:17" ht="14.4" customHeight="1" x14ac:dyDescent="0.3">
      <c r="B18" s="78"/>
      <c r="C18" s="78"/>
      <c r="D18" s="170"/>
      <c r="E18" s="171" t="s">
        <v>11</v>
      </c>
      <c r="F18" s="192"/>
      <c r="G18" s="192"/>
      <c r="H18" s="192"/>
      <c r="I18" s="192"/>
      <c r="J18" s="183"/>
      <c r="K18" s="82"/>
      <c r="L18" s="82"/>
      <c r="M18" s="82"/>
      <c r="N18" s="82"/>
      <c r="O18" s="82"/>
    </row>
    <row r="19" spans="1:17" ht="14.4" customHeight="1" x14ac:dyDescent="0.3">
      <c r="B19" s="79">
        <f>B15+TIME(0,D15,0)</f>
        <v>0.47916666666666669</v>
      </c>
      <c r="C19" s="79">
        <f>C15+TIME(0,D15,0)</f>
        <v>0.56249999999999989</v>
      </c>
      <c r="D19" s="88">
        <v>15</v>
      </c>
      <c r="E19" s="199" t="s">
        <v>59</v>
      </c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Q19" t="s">
        <v>102</v>
      </c>
    </row>
    <row r="20" spans="1:17" x14ac:dyDescent="0.3">
      <c r="B20" s="79">
        <f t="shared" ref="B20:C20" si="0">B19+TIME(0,$D19,0)</f>
        <v>0.48958333333333337</v>
      </c>
      <c r="C20" s="79">
        <f t="shared" si="0"/>
        <v>0.57291666666666652</v>
      </c>
      <c r="D20" s="87">
        <v>5</v>
      </c>
      <c r="E20" s="199" t="s">
        <v>97</v>
      </c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Q20" t="s">
        <v>102</v>
      </c>
    </row>
    <row r="21" spans="1:17" ht="14.4" hidden="1" customHeight="1" x14ac:dyDescent="0.3">
      <c r="A21" s="165"/>
      <c r="B21" s="81"/>
      <c r="C21" s="81" t="s">
        <v>14</v>
      </c>
      <c r="D21" s="169">
        <f>SUM($D8,D14:D16,$D19:$D20)</f>
        <v>55</v>
      </c>
      <c r="F21" s="82"/>
      <c r="G21" s="183"/>
      <c r="H21" s="183"/>
      <c r="I21" s="183">
        <f>SUM($D8,I14:I16,$D19:$D20)</f>
        <v>35</v>
      </c>
      <c r="J21" s="82"/>
      <c r="K21" s="82"/>
      <c r="L21" s="82"/>
      <c r="M21" s="82"/>
      <c r="N21" s="183">
        <f>SUM($D8,N14:N16,$D19:$D20)</f>
        <v>35</v>
      </c>
      <c r="O21" s="82"/>
    </row>
    <row r="22" spans="1:17" x14ac:dyDescent="0.3">
      <c r="A22" s="165"/>
      <c r="B22" s="81"/>
      <c r="C22" s="81"/>
      <c r="D22" s="169"/>
      <c r="F22" s="82"/>
      <c r="G22" s="183"/>
      <c r="H22" s="183"/>
      <c r="I22" s="183"/>
      <c r="J22" s="82"/>
      <c r="K22" s="82"/>
      <c r="L22" s="82"/>
      <c r="M22" s="82"/>
      <c r="N22" s="183"/>
      <c r="O22" s="82"/>
    </row>
    <row r="23" spans="1:17" x14ac:dyDescent="0.3">
      <c r="B23" s="169"/>
      <c r="C23" s="169"/>
      <c r="D23" s="190" t="s">
        <v>90</v>
      </c>
      <c r="E23" s="190"/>
      <c r="F23" s="192"/>
      <c r="G23" s="192"/>
      <c r="H23" s="192"/>
      <c r="I23" s="192"/>
      <c r="J23" s="192"/>
      <c r="K23" s="82"/>
      <c r="L23" s="82"/>
      <c r="M23" s="82"/>
      <c r="N23" s="82"/>
      <c r="O23" s="82"/>
    </row>
    <row r="24" spans="1:17" x14ac:dyDescent="0.3">
      <c r="B24" s="165"/>
      <c r="C24" s="165"/>
      <c r="F24" s="82"/>
      <c r="G24" s="183"/>
      <c r="H24" s="183"/>
      <c r="I24" s="82"/>
      <c r="J24" s="82"/>
      <c r="K24" s="82"/>
      <c r="L24" s="82"/>
      <c r="M24" s="82"/>
      <c r="N24" s="82"/>
      <c r="O24" s="82"/>
    </row>
    <row r="25" spans="1:17" x14ac:dyDescent="0.3">
      <c r="B25" s="165"/>
      <c r="C25" s="165"/>
      <c r="G25" s="165"/>
      <c r="H25" s="165"/>
    </row>
    <row r="26" spans="1:17" s="109" customFormat="1" x14ac:dyDescent="0.3">
      <c r="B26" s="14"/>
      <c r="C26" s="14"/>
    </row>
    <row r="27" spans="1:17" x14ac:dyDescent="0.3">
      <c r="A27" t="s">
        <v>118</v>
      </c>
    </row>
    <row r="28" spans="1:17" x14ac:dyDescent="0.3">
      <c r="A28" s="84"/>
      <c r="B28" s="216">
        <v>2</v>
      </c>
      <c r="C28" s="216"/>
      <c r="D28" s="2" t="s">
        <v>88</v>
      </c>
      <c r="E28" s="2"/>
      <c r="F28" s="6"/>
      <c r="G28" s="31"/>
      <c r="H28"/>
    </row>
    <row r="29" spans="1:17" x14ac:dyDescent="0.3">
      <c r="A29" s="84"/>
      <c r="B29" s="216"/>
      <c r="C29" s="216"/>
      <c r="D29" s="8" t="s">
        <v>89</v>
      </c>
      <c r="E29" s="8"/>
      <c r="F29" s="6"/>
      <c r="G29" s="31"/>
      <c r="H29"/>
    </row>
    <row r="30" spans="1:17" x14ac:dyDescent="0.3">
      <c r="A30" s="85"/>
      <c r="B30" s="216"/>
      <c r="C30" s="216"/>
      <c r="D30" s="29" t="s">
        <v>2</v>
      </c>
      <c r="E30" s="29"/>
      <c r="G30"/>
      <c r="H30"/>
    </row>
    <row r="31" spans="1:17" ht="14.4" customHeight="1" x14ac:dyDescent="0.3">
      <c r="A31" t="s">
        <v>114</v>
      </c>
      <c r="B31" s="62"/>
      <c r="C31" s="62"/>
    </row>
    <row r="32" spans="1:17" ht="14.4" customHeight="1" x14ac:dyDescent="0.3">
      <c r="A32" t="s">
        <v>116</v>
      </c>
      <c r="B32" s="89"/>
      <c r="C32" s="89"/>
      <c r="E32" s="230" t="s">
        <v>3</v>
      </c>
      <c r="F32" s="230"/>
      <c r="G32" s="230"/>
      <c r="H32" s="230"/>
      <c r="I32" s="230"/>
      <c r="Q32" t="s">
        <v>100</v>
      </c>
    </row>
    <row r="33" spans="1:19" ht="14.4" customHeight="1" x14ac:dyDescent="0.3">
      <c r="B33" s="215" t="s">
        <v>4</v>
      </c>
      <c r="C33" s="215"/>
      <c r="D33" s="133" t="s">
        <v>5</v>
      </c>
      <c r="E33" s="13" t="s">
        <v>6</v>
      </c>
      <c r="F33" s="12"/>
      <c r="G33" s="221" t="s">
        <v>4</v>
      </c>
      <c r="H33" s="222"/>
      <c r="I33" s="13" t="s">
        <v>5</v>
      </c>
      <c r="J33" s="13" t="s">
        <v>6</v>
      </c>
      <c r="L33" s="221" t="s">
        <v>4</v>
      </c>
      <c r="M33" s="222"/>
      <c r="N33" s="13" t="s">
        <v>5</v>
      </c>
      <c r="O33" s="13" t="s">
        <v>6</v>
      </c>
    </row>
    <row r="34" spans="1:19" x14ac:dyDescent="0.3">
      <c r="B34" s="71">
        <v>0.41666666666666669</v>
      </c>
      <c r="C34" s="71">
        <v>0.5</v>
      </c>
      <c r="D34" s="152">
        <v>15</v>
      </c>
      <c r="E34" s="223" t="s">
        <v>83</v>
      </c>
      <c r="F34" s="224"/>
      <c r="G34" s="224"/>
      <c r="H34" s="224"/>
      <c r="I34" s="224"/>
      <c r="J34" s="224"/>
      <c r="K34" s="224"/>
      <c r="L34" s="224"/>
      <c r="M34" s="224"/>
      <c r="N34" s="224"/>
      <c r="O34" s="225"/>
      <c r="Q34" t="s">
        <v>102</v>
      </c>
    </row>
    <row r="35" spans="1:19" x14ac:dyDescent="0.3">
      <c r="B35" s="134"/>
      <c r="C35" s="11"/>
      <c r="D35" s="11"/>
      <c r="E35" s="136"/>
      <c r="F35" s="136"/>
      <c r="G35" s="136"/>
      <c r="H35" s="136"/>
      <c r="I35" s="136"/>
      <c r="J35" s="136"/>
      <c r="K35" s="26"/>
      <c r="M35" s="80"/>
      <c r="N35" s="80"/>
    </row>
    <row r="36" spans="1:19" s="25" customFormat="1" ht="15.6" customHeight="1" x14ac:dyDescent="0.3">
      <c r="B36" s="134"/>
      <c r="C36" s="135"/>
      <c r="D36" s="135"/>
      <c r="E36" s="226" t="s">
        <v>9</v>
      </c>
      <c r="F36" s="226"/>
      <c r="G36" s="226"/>
      <c r="H36" s="226"/>
      <c r="I36" s="226"/>
      <c r="J36" s="136"/>
      <c r="K36" s="26"/>
      <c r="L36"/>
      <c r="M36" s="80"/>
      <c r="N36" s="80"/>
      <c r="O36"/>
      <c r="Q36" s="53"/>
      <c r="R36"/>
      <c r="S36"/>
    </row>
    <row r="37" spans="1:19" ht="15.6" x14ac:dyDescent="0.3">
      <c r="B37" s="227" t="s">
        <v>16</v>
      </c>
      <c r="C37" s="227"/>
      <c r="D37" s="227"/>
      <c r="E37" s="227"/>
      <c r="F37" s="24"/>
      <c r="G37" s="227" t="s">
        <v>17</v>
      </c>
      <c r="H37" s="227"/>
      <c r="I37" s="227"/>
      <c r="J37" s="227"/>
      <c r="K37" s="25"/>
      <c r="L37" s="227" t="s">
        <v>54</v>
      </c>
      <c r="M37" s="227"/>
      <c r="N37" s="227"/>
      <c r="O37" s="227"/>
      <c r="Q37" s="53"/>
    </row>
    <row r="38" spans="1:19" x14ac:dyDescent="0.3">
      <c r="B38" s="79">
        <f>B34+TIME(0,$D34,0)</f>
        <v>0.42708333333333337</v>
      </c>
      <c r="C38" s="79">
        <f>C34+TIME(0,$D34,0)</f>
        <v>0.51041666666666663</v>
      </c>
      <c r="D38" s="60">
        <v>20</v>
      </c>
      <c r="E38" s="55" t="s">
        <v>18</v>
      </c>
      <c r="F38" s="136"/>
      <c r="G38" s="79">
        <f>B34+TIME(0,$D34,0)</f>
        <v>0.42708333333333337</v>
      </c>
      <c r="H38" s="79">
        <f>C34+TIME(0,$D34,0)</f>
        <v>0.51041666666666663</v>
      </c>
      <c r="I38" s="152">
        <v>20</v>
      </c>
      <c r="J38" s="55" t="s">
        <v>18</v>
      </c>
      <c r="L38" s="79">
        <f>B34+TIME(0,$D34,0)</f>
        <v>0.42708333333333337</v>
      </c>
      <c r="M38" s="79">
        <f>C34+TIME(0,$D34,0)</f>
        <v>0.51041666666666663</v>
      </c>
      <c r="N38" s="137">
        <v>30</v>
      </c>
      <c r="O38" s="57" t="s">
        <v>20</v>
      </c>
      <c r="Q38" s="53" t="s">
        <v>103</v>
      </c>
      <c r="R38" s="53" t="s">
        <v>103</v>
      </c>
      <c r="S38">
        <f>SUMIF(Q$34:Q$46,"=p",D$34:D$46)</f>
        <v>35</v>
      </c>
    </row>
    <row r="39" spans="1:19" x14ac:dyDescent="0.3">
      <c r="B39" s="79">
        <f>B38+TIME(0,$D38,0)</f>
        <v>0.44097222222222227</v>
      </c>
      <c r="C39" s="79">
        <f>C38+TIME(0,$D38,0)</f>
        <v>0.52430555555555547</v>
      </c>
      <c r="D39" s="1">
        <v>5</v>
      </c>
      <c r="E39" s="30" t="s">
        <v>21</v>
      </c>
      <c r="F39" s="136"/>
      <c r="G39" s="79">
        <f>G38+TIME(0,$I38,0)</f>
        <v>0.44097222222222227</v>
      </c>
      <c r="H39" s="79">
        <f>H38+TIME(0,$I38,0)</f>
        <v>0.52430555555555547</v>
      </c>
      <c r="I39" s="137">
        <v>15</v>
      </c>
      <c r="J39" s="30" t="s">
        <v>91</v>
      </c>
      <c r="L39" s="79">
        <f>L38+TIME(0,$N38,0)</f>
        <v>0.44791666666666669</v>
      </c>
      <c r="M39" s="79">
        <f>M38+TIME(0,$N38,0)</f>
        <v>0.53125</v>
      </c>
      <c r="N39" s="137">
        <v>15</v>
      </c>
      <c r="O39" s="30" t="s">
        <v>18</v>
      </c>
      <c r="Q39" s="53" t="s">
        <v>103</v>
      </c>
      <c r="R39" t="s">
        <v>101</v>
      </c>
      <c r="S39">
        <f>SUMIF(Q$34:Q$46,"=T",D$34:D$46)</f>
        <v>35</v>
      </c>
    </row>
    <row r="40" spans="1:19" x14ac:dyDescent="0.3">
      <c r="B40" s="79">
        <f t="shared" ref="B40:B46" si="1">B39+TIME(0,$D39,0)</f>
        <v>0.44444444444444448</v>
      </c>
      <c r="C40" s="79">
        <f t="shared" ref="C40:C46" si="2">C39+TIME(0,$D39,0)</f>
        <v>0.52777777777777768</v>
      </c>
      <c r="D40" s="1">
        <v>10</v>
      </c>
      <c r="E40" s="56" t="s">
        <v>22</v>
      </c>
      <c r="F40" s="136"/>
      <c r="G40" s="79">
        <f t="shared" ref="G40:G42" si="3">G39+TIME(0,$I39,0)</f>
        <v>0.45138888888888895</v>
      </c>
      <c r="H40" s="79">
        <f t="shared" ref="H40:H42" si="4">H39+TIME(0,$I39,0)</f>
        <v>0.5347222222222221</v>
      </c>
      <c r="I40" s="137">
        <v>20</v>
      </c>
      <c r="J40" s="30" t="s">
        <v>92</v>
      </c>
      <c r="L40" s="79">
        <f t="shared" ref="L40:L42" si="5">L39+TIME(0,$N39,0)</f>
        <v>0.45833333333333337</v>
      </c>
      <c r="M40" s="79">
        <f t="shared" ref="M40:M42" si="6">M39+TIME(0,$N39,0)</f>
        <v>0.54166666666666663</v>
      </c>
      <c r="N40" s="137">
        <v>5</v>
      </c>
      <c r="O40" s="30" t="s">
        <v>21</v>
      </c>
      <c r="Q40" s="53" t="s">
        <v>103</v>
      </c>
      <c r="R40" t="s">
        <v>102</v>
      </c>
      <c r="S40">
        <f>SUMIF(Q$34:Q$46,"=A",D$34:D$46)</f>
        <v>40</v>
      </c>
    </row>
    <row r="41" spans="1:19" x14ac:dyDescent="0.3">
      <c r="B41" s="79">
        <f t="shared" si="1"/>
        <v>0.4513888888888889</v>
      </c>
      <c r="C41" s="79">
        <f t="shared" si="2"/>
        <v>0.5347222222222221</v>
      </c>
      <c r="D41" s="150">
        <v>15</v>
      </c>
      <c r="E41" s="30" t="s">
        <v>91</v>
      </c>
      <c r="F41" s="136"/>
      <c r="G41" s="79">
        <f t="shared" si="3"/>
        <v>0.46527777777777785</v>
      </c>
      <c r="H41" s="79">
        <f t="shared" si="4"/>
        <v>0.54861111111111094</v>
      </c>
      <c r="I41" s="137">
        <v>5</v>
      </c>
      <c r="J41" s="30" t="s">
        <v>21</v>
      </c>
      <c r="L41" s="79">
        <f t="shared" si="5"/>
        <v>0.46180555555555558</v>
      </c>
      <c r="M41" s="79">
        <f t="shared" si="6"/>
        <v>0.54513888888888884</v>
      </c>
      <c r="N41" s="137">
        <v>5</v>
      </c>
      <c r="O41" s="56" t="s">
        <v>22</v>
      </c>
      <c r="Q41" s="53" t="s">
        <v>101</v>
      </c>
      <c r="R41" s="53"/>
    </row>
    <row r="42" spans="1:19" x14ac:dyDescent="0.3">
      <c r="B42" s="79">
        <f t="shared" si="1"/>
        <v>0.46180555555555558</v>
      </c>
      <c r="C42" s="79">
        <f t="shared" si="2"/>
        <v>0.54513888888888873</v>
      </c>
      <c r="D42" s="1">
        <v>20</v>
      </c>
      <c r="E42" s="30" t="s">
        <v>92</v>
      </c>
      <c r="F42" s="136"/>
      <c r="G42" s="79">
        <f t="shared" si="3"/>
        <v>0.46875000000000006</v>
      </c>
      <c r="H42" s="79">
        <f t="shared" si="4"/>
        <v>0.55208333333333315</v>
      </c>
      <c r="I42" s="137">
        <v>10</v>
      </c>
      <c r="J42" s="56" t="s">
        <v>22</v>
      </c>
      <c r="L42" s="79">
        <f t="shared" si="5"/>
        <v>0.46527777777777779</v>
      </c>
      <c r="M42" s="79">
        <f t="shared" si="6"/>
        <v>0.54861111111111105</v>
      </c>
      <c r="N42" s="152">
        <v>15</v>
      </c>
      <c r="O42" s="30" t="s">
        <v>91</v>
      </c>
      <c r="Q42" s="53" t="s">
        <v>101</v>
      </c>
    </row>
    <row r="43" spans="1:19" x14ac:dyDescent="0.3">
      <c r="B43" s="77"/>
      <c r="C43" s="77"/>
      <c r="D43" s="11"/>
      <c r="E43" s="136"/>
      <c r="F43" s="136"/>
      <c r="G43" s="136"/>
      <c r="H43" s="7"/>
      <c r="I43" s="7"/>
      <c r="J43" s="7"/>
      <c r="K43" s="26"/>
    </row>
    <row r="44" spans="1:19" ht="14.4" customHeight="1" x14ac:dyDescent="0.3">
      <c r="B44" s="78"/>
      <c r="C44" s="78"/>
      <c r="D44" s="135"/>
      <c r="E44" s="228" t="s">
        <v>11</v>
      </c>
      <c r="F44" s="228"/>
      <c r="G44" s="228"/>
      <c r="H44" s="228"/>
      <c r="I44" s="228"/>
      <c r="J44" s="136"/>
      <c r="K44" s="26"/>
    </row>
    <row r="45" spans="1:19" ht="14.4" customHeight="1" x14ac:dyDescent="0.3">
      <c r="B45" s="79">
        <f>B42+TIME(0,$D42,0)</f>
        <v>0.47569444444444448</v>
      </c>
      <c r="C45" s="79">
        <f>C42+TIME(0,$D42,0)</f>
        <v>0.55902777777777757</v>
      </c>
      <c r="D45" s="88">
        <v>20</v>
      </c>
      <c r="E45" s="229" t="s">
        <v>59</v>
      </c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Q45" t="s">
        <v>102</v>
      </c>
    </row>
    <row r="46" spans="1:19" x14ac:dyDescent="0.3">
      <c r="B46" s="79">
        <f t="shared" si="1"/>
        <v>0.48958333333333337</v>
      </c>
      <c r="C46" s="79">
        <f t="shared" si="2"/>
        <v>0.57291666666666641</v>
      </c>
      <c r="D46" s="87">
        <v>5</v>
      </c>
      <c r="E46" s="223" t="s">
        <v>97</v>
      </c>
      <c r="F46" s="224"/>
      <c r="G46" s="224"/>
      <c r="H46" s="224"/>
      <c r="I46" s="224"/>
      <c r="J46" s="224"/>
      <c r="K46" s="224"/>
      <c r="L46" s="224"/>
      <c r="M46" s="224"/>
      <c r="N46" s="224"/>
      <c r="O46" s="225"/>
      <c r="Q46" t="s">
        <v>102</v>
      </c>
    </row>
    <row r="47" spans="1:19" hidden="1" x14ac:dyDescent="0.3">
      <c r="A47" s="134"/>
      <c r="B47" s="81"/>
      <c r="C47" s="81" t="s">
        <v>14</v>
      </c>
      <c r="D47" s="134">
        <f>SUM($D34,D38:D42,$D45:$D46)</f>
        <v>110</v>
      </c>
      <c r="G47" s="134"/>
      <c r="H47" s="134"/>
      <c r="I47" s="139">
        <f>SUM($D34,I38:I42,$D45:$D46)</f>
        <v>110</v>
      </c>
      <c r="N47" s="139">
        <f>SUM($D34,N38:N42,$D45:$D46)</f>
        <v>110</v>
      </c>
    </row>
    <row r="48" spans="1:19" x14ac:dyDescent="0.3">
      <c r="A48" s="139"/>
      <c r="B48" s="81"/>
      <c r="C48" s="81"/>
      <c r="D48" s="139"/>
      <c r="G48" s="139"/>
      <c r="H48" s="139"/>
      <c r="I48" s="139"/>
      <c r="N48" s="139"/>
    </row>
    <row r="49" spans="1:15" x14ac:dyDescent="0.3">
      <c r="B49" s="62"/>
      <c r="C49" s="62"/>
      <c r="D49" s="214" t="s">
        <v>90</v>
      </c>
      <c r="E49" s="214"/>
      <c r="F49" s="214"/>
      <c r="G49" s="214"/>
      <c r="H49" s="214"/>
      <c r="I49" s="214"/>
      <c r="J49" s="214"/>
    </row>
    <row r="51" spans="1:15" x14ac:dyDescent="0.3">
      <c r="B51" s="62"/>
      <c r="C51" s="62"/>
      <c r="E51" t="s">
        <v>25</v>
      </c>
      <c r="G51" s="62"/>
      <c r="H51" s="62"/>
    </row>
    <row r="52" spans="1:15" x14ac:dyDescent="0.3">
      <c r="B52" s="62"/>
      <c r="C52" s="62"/>
      <c r="E52" t="s">
        <v>26</v>
      </c>
      <c r="G52" s="62"/>
      <c r="H52" s="62"/>
    </row>
    <row r="54" spans="1:15" s="109" customFormat="1" x14ac:dyDescent="0.3">
      <c r="B54" s="14"/>
      <c r="C54" s="14"/>
      <c r="G54" s="14"/>
      <c r="H54" s="14"/>
    </row>
    <row r="55" spans="1:15" x14ac:dyDescent="0.3">
      <c r="A55" t="s">
        <v>74</v>
      </c>
    </row>
    <row r="56" spans="1:15" x14ac:dyDescent="0.3">
      <c r="A56" s="117"/>
      <c r="B56" s="117"/>
      <c r="C56"/>
      <c r="F56" s="117"/>
      <c r="G56" s="117"/>
      <c r="H56"/>
    </row>
    <row r="58" spans="1:15" x14ac:dyDescent="0.3">
      <c r="B58" s="216">
        <v>2</v>
      </c>
      <c r="C58" s="216"/>
      <c r="D58" s="2" t="s">
        <v>0</v>
      </c>
      <c r="E58" s="2"/>
      <c r="F58" s="6"/>
      <c r="G58" s="31"/>
      <c r="H58"/>
    </row>
    <row r="59" spans="1:15" x14ac:dyDescent="0.3">
      <c r="B59" s="216"/>
      <c r="C59" s="216"/>
      <c r="D59" s="8" t="s">
        <v>1</v>
      </c>
      <c r="E59" s="8"/>
      <c r="F59" s="6"/>
      <c r="G59" s="31"/>
      <c r="H59"/>
    </row>
    <row r="60" spans="1:15" x14ac:dyDescent="0.3">
      <c r="B60" s="216"/>
      <c r="C60" s="216"/>
      <c r="D60" s="29" t="s">
        <v>2</v>
      </c>
      <c r="E60" s="29"/>
      <c r="G60"/>
      <c r="H60"/>
    </row>
    <row r="61" spans="1:15" x14ac:dyDescent="0.3">
      <c r="B61" s="134"/>
      <c r="C61" s="134"/>
      <c r="G61" s="134"/>
      <c r="H61" s="134"/>
    </row>
    <row r="62" spans="1:15" x14ac:dyDescent="0.3">
      <c r="B62" s="134"/>
      <c r="C62" s="134"/>
      <c r="E62" s="230" t="s">
        <v>3</v>
      </c>
      <c r="F62" s="230"/>
      <c r="G62" s="230"/>
      <c r="H62" s="230"/>
      <c r="I62" s="230"/>
    </row>
    <row r="63" spans="1:15" x14ac:dyDescent="0.3">
      <c r="B63" s="215" t="s">
        <v>4</v>
      </c>
      <c r="C63" s="215"/>
      <c r="D63" s="133" t="s">
        <v>5</v>
      </c>
      <c r="E63" s="13" t="s">
        <v>6</v>
      </c>
      <c r="F63" s="12"/>
      <c r="G63" s="221" t="s">
        <v>4</v>
      </c>
      <c r="H63" s="222"/>
      <c r="I63" s="13" t="s">
        <v>5</v>
      </c>
      <c r="J63" s="13" t="s">
        <v>6</v>
      </c>
      <c r="L63" s="221" t="s">
        <v>4</v>
      </c>
      <c r="M63" s="222"/>
      <c r="N63" s="13" t="s">
        <v>5</v>
      </c>
      <c r="O63" s="13" t="s">
        <v>6</v>
      </c>
    </row>
    <row r="64" spans="1:15" x14ac:dyDescent="0.3">
      <c r="B64" s="9">
        <v>0.4236111111111111</v>
      </c>
      <c r="C64" s="9">
        <v>0.51388888888888895</v>
      </c>
      <c r="D64" s="137">
        <v>30</v>
      </c>
      <c r="E64" s="223" t="s">
        <v>15</v>
      </c>
      <c r="F64" s="224"/>
      <c r="G64" s="224"/>
      <c r="H64" s="224"/>
      <c r="I64" s="224"/>
      <c r="J64" s="224"/>
      <c r="K64" s="224"/>
      <c r="L64" s="224"/>
      <c r="M64" s="224"/>
      <c r="N64" s="224"/>
      <c r="O64" s="225"/>
    </row>
    <row r="65" spans="2:15" x14ac:dyDescent="0.3">
      <c r="B65" s="134"/>
      <c r="C65" s="11"/>
      <c r="D65" s="11"/>
      <c r="E65" s="136"/>
      <c r="F65" s="136"/>
      <c r="G65" s="136"/>
      <c r="H65" s="136"/>
      <c r="I65" s="136"/>
      <c r="J65" s="136"/>
      <c r="K65" s="26"/>
      <c r="M65" s="80"/>
      <c r="N65" s="80"/>
    </row>
    <row r="66" spans="2:15" x14ac:dyDescent="0.3">
      <c r="B66" s="134"/>
      <c r="C66" s="135"/>
      <c r="D66" s="135"/>
      <c r="E66" s="226" t="s">
        <v>9</v>
      </c>
      <c r="F66" s="226"/>
      <c r="G66" s="226"/>
      <c r="H66" s="226"/>
      <c r="I66" s="226"/>
      <c r="J66" s="136"/>
      <c r="K66" s="26"/>
      <c r="M66" s="80"/>
      <c r="N66" s="80"/>
    </row>
    <row r="67" spans="2:15" ht="15.6" x14ac:dyDescent="0.3">
      <c r="B67" s="227" t="s">
        <v>16</v>
      </c>
      <c r="C67" s="227"/>
      <c r="D67" s="227"/>
      <c r="E67" s="227"/>
      <c r="F67" s="24"/>
      <c r="G67" s="227" t="s">
        <v>17</v>
      </c>
      <c r="H67" s="227"/>
      <c r="I67" s="227"/>
      <c r="J67" s="227"/>
      <c r="K67" s="25"/>
      <c r="L67" s="227" t="s">
        <v>54</v>
      </c>
      <c r="M67" s="227"/>
      <c r="N67" s="227"/>
      <c r="O67" s="227"/>
    </row>
    <row r="68" spans="2:15" x14ac:dyDescent="0.3">
      <c r="B68" s="79">
        <v>0.44444444444444442</v>
      </c>
      <c r="C68" s="79">
        <v>0.53472222222222221</v>
      </c>
      <c r="D68" s="60">
        <v>20</v>
      </c>
      <c r="E68" s="55" t="s">
        <v>18</v>
      </c>
      <c r="F68" s="136"/>
      <c r="G68" s="79">
        <v>0.44444444444444442</v>
      </c>
      <c r="H68" s="79">
        <v>0.53472222222222221</v>
      </c>
      <c r="I68" s="137">
        <v>20</v>
      </c>
      <c r="J68" s="55" t="s">
        <v>18</v>
      </c>
      <c r="L68" s="79">
        <v>0.44444444444444442</v>
      </c>
      <c r="M68" s="79">
        <v>0.53472222222222221</v>
      </c>
      <c r="N68" s="137">
        <v>30</v>
      </c>
      <c r="O68" s="57" t="s">
        <v>20</v>
      </c>
    </row>
    <row r="69" spans="2:15" x14ac:dyDescent="0.3">
      <c r="B69" s="79">
        <v>0.45833333333333331</v>
      </c>
      <c r="C69" s="79">
        <v>4.8611111111111112E-2</v>
      </c>
      <c r="D69" s="1">
        <v>5</v>
      </c>
      <c r="E69" s="30" t="s">
        <v>21</v>
      </c>
      <c r="F69" s="136"/>
      <c r="G69" s="9">
        <v>0.45833333333333331</v>
      </c>
      <c r="H69" s="9">
        <v>4.8611111111111112E-2</v>
      </c>
      <c r="I69" s="137">
        <v>20</v>
      </c>
      <c r="J69" s="30" t="s">
        <v>19</v>
      </c>
      <c r="L69" s="9">
        <v>0.46527777777777773</v>
      </c>
      <c r="M69" s="9">
        <v>5.5555555555555552E-2</v>
      </c>
      <c r="N69" s="137">
        <v>15</v>
      </c>
      <c r="O69" s="30" t="s">
        <v>18</v>
      </c>
    </row>
    <row r="70" spans="2:15" x14ac:dyDescent="0.3">
      <c r="B70" s="79">
        <v>0.46180555555555558</v>
      </c>
      <c r="C70" s="79">
        <v>5.2083333333333336E-2</v>
      </c>
      <c r="D70" s="1">
        <v>10</v>
      </c>
      <c r="E70" s="56" t="s">
        <v>22</v>
      </c>
      <c r="F70" s="136"/>
      <c r="G70" s="9">
        <v>0.47222222222222227</v>
      </c>
      <c r="H70" s="9">
        <v>6.25E-2</v>
      </c>
      <c r="I70" s="137">
        <v>5</v>
      </c>
      <c r="J70" s="30" t="s">
        <v>21</v>
      </c>
      <c r="L70" s="9">
        <v>0.47569444444444442</v>
      </c>
      <c r="M70" s="9">
        <v>6.5972222222222224E-2</v>
      </c>
      <c r="N70" s="137">
        <v>5</v>
      </c>
      <c r="O70" s="30" t="s">
        <v>21</v>
      </c>
    </row>
    <row r="71" spans="2:15" x14ac:dyDescent="0.3">
      <c r="B71" s="79">
        <v>0.46875</v>
      </c>
      <c r="C71" s="79">
        <v>5.9027777777777783E-2</v>
      </c>
      <c r="D71" s="1">
        <v>20</v>
      </c>
      <c r="E71" s="30" t="s">
        <v>19</v>
      </c>
      <c r="F71" s="136"/>
      <c r="G71" s="9">
        <v>0.47569444444444442</v>
      </c>
      <c r="H71" s="9">
        <v>6.5972222222222224E-2</v>
      </c>
      <c r="I71" s="137">
        <v>10</v>
      </c>
      <c r="J71" s="56" t="s">
        <v>22</v>
      </c>
      <c r="L71" s="9">
        <v>0.47916666666666669</v>
      </c>
      <c r="M71" s="9">
        <v>6.9444444444444434E-2</v>
      </c>
      <c r="N71" s="137">
        <v>5</v>
      </c>
      <c r="O71" s="56" t="s">
        <v>22</v>
      </c>
    </row>
    <row r="72" spans="2:15" x14ac:dyDescent="0.3">
      <c r="B72" s="76"/>
      <c r="C72" s="76"/>
      <c r="D72" s="11"/>
      <c r="E72" s="136"/>
      <c r="F72" s="136"/>
      <c r="G72" s="136"/>
      <c r="H72" s="7"/>
      <c r="I72" s="7"/>
      <c r="J72" s="7"/>
      <c r="K72" s="26"/>
    </row>
    <row r="73" spans="2:15" x14ac:dyDescent="0.3">
      <c r="B73" s="76"/>
      <c r="C73" s="76"/>
      <c r="D73" s="135"/>
      <c r="E73" s="228" t="s">
        <v>11</v>
      </c>
      <c r="F73" s="228"/>
      <c r="G73" s="228"/>
      <c r="H73" s="228"/>
      <c r="I73" s="228"/>
      <c r="J73" s="136"/>
      <c r="K73" s="26"/>
    </row>
    <row r="74" spans="2:15" x14ac:dyDescent="0.3">
      <c r="B74" s="86">
        <v>0.4826388888888889</v>
      </c>
      <c r="C74" s="86">
        <v>7.2916666666666671E-2</v>
      </c>
      <c r="D74" s="88">
        <v>15</v>
      </c>
      <c r="E74" s="229" t="s">
        <v>59</v>
      </c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2:15" x14ac:dyDescent="0.3">
      <c r="B75" s="79">
        <v>0.49305555555555558</v>
      </c>
      <c r="C75" s="79">
        <v>8.3333333333333329E-2</v>
      </c>
      <c r="D75" s="87">
        <v>10</v>
      </c>
      <c r="E75" s="218" t="s">
        <v>23</v>
      </c>
      <c r="F75" s="219"/>
      <c r="G75" s="219"/>
      <c r="H75" s="219"/>
      <c r="I75" s="219"/>
      <c r="J75" s="219"/>
      <c r="K75" s="219"/>
      <c r="L75" s="219"/>
      <c r="M75" s="219"/>
      <c r="N75" s="219"/>
      <c r="O75" s="220"/>
    </row>
    <row r="76" spans="2:15" x14ac:dyDescent="0.3">
      <c r="B76" s="134"/>
      <c r="C76" s="81" t="s">
        <v>14</v>
      </c>
      <c r="D76" s="134">
        <f>SUM(D63:D75)</f>
        <v>110</v>
      </c>
      <c r="G76" s="134"/>
      <c r="H76" s="134"/>
      <c r="I76" s="134">
        <f>SUM(I63:I75)+D64+D74+D75</f>
        <v>110</v>
      </c>
      <c r="N76" s="134">
        <f>SUM(N63:N75)+D64+D74+D75</f>
        <v>110</v>
      </c>
    </row>
  </sheetData>
  <mergeCells count="31">
    <mergeCell ref="D49:J49"/>
    <mergeCell ref="B28:C30"/>
    <mergeCell ref="E32:I32"/>
    <mergeCell ref="E45:O45"/>
    <mergeCell ref="L63:M63"/>
    <mergeCell ref="E62:I62"/>
    <mergeCell ref="B63:C63"/>
    <mergeCell ref="G63:H63"/>
    <mergeCell ref="E73:I73"/>
    <mergeCell ref="E74:O74"/>
    <mergeCell ref="E64:O64"/>
    <mergeCell ref="E66:I66"/>
    <mergeCell ref="B67:E67"/>
    <mergeCell ref="G67:J67"/>
    <mergeCell ref="L67:O67"/>
    <mergeCell ref="B2:C4"/>
    <mergeCell ref="B7:C7"/>
    <mergeCell ref="G7:H7"/>
    <mergeCell ref="L7:M7"/>
    <mergeCell ref="E75:O75"/>
    <mergeCell ref="B33:C33"/>
    <mergeCell ref="G33:H33"/>
    <mergeCell ref="L33:M33"/>
    <mergeCell ref="E34:O34"/>
    <mergeCell ref="E36:I36"/>
    <mergeCell ref="B37:E37"/>
    <mergeCell ref="G37:J37"/>
    <mergeCell ref="L37:O37"/>
    <mergeCell ref="E44:I44"/>
    <mergeCell ref="E46:O46"/>
    <mergeCell ref="B58:C6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51"/>
  <sheetViews>
    <sheetView showGridLines="0" zoomScale="70" zoomScaleNormal="70" workbookViewId="0">
      <selection activeCell="J32" sqref="J3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1:29" x14ac:dyDescent="0.3">
      <c r="B2" s="216">
        <v>3</v>
      </c>
      <c r="C2" s="216"/>
      <c r="D2" s="2" t="s">
        <v>88</v>
      </c>
      <c r="E2" s="2"/>
      <c r="F2" s="2"/>
      <c r="G2" s="2"/>
      <c r="H2" s="2"/>
      <c r="I2" s="17"/>
    </row>
    <row r="3" spans="1:29" x14ac:dyDescent="0.3">
      <c r="B3" s="216"/>
      <c r="C3" s="216"/>
      <c r="D3" s="8" t="s">
        <v>89</v>
      </c>
      <c r="E3" s="8"/>
      <c r="F3" s="8"/>
      <c r="G3" s="8"/>
      <c r="H3" s="8"/>
      <c r="I3" s="17"/>
    </row>
    <row r="4" spans="1:29" x14ac:dyDescent="0.3">
      <c r="B4" s="216"/>
      <c r="C4" s="216"/>
      <c r="D4" s="29" t="s">
        <v>2</v>
      </c>
      <c r="E4" s="29"/>
      <c r="F4" s="29"/>
      <c r="G4" s="29"/>
      <c r="H4" s="29"/>
    </row>
    <row r="5" spans="1:29" x14ac:dyDescent="0.3">
      <c r="A5" s="16" t="s">
        <v>114</v>
      </c>
    </row>
    <row r="6" spans="1:29" x14ac:dyDescent="0.3">
      <c r="A6" s="16" t="s">
        <v>116</v>
      </c>
      <c r="E6" s="89" t="s">
        <v>3</v>
      </c>
      <c r="AA6" t="s">
        <v>100</v>
      </c>
      <c r="AB6"/>
      <c r="AC6"/>
    </row>
    <row r="7" spans="1:29" ht="14.4" customHeight="1" x14ac:dyDescent="0.3">
      <c r="B7" s="235" t="s">
        <v>4</v>
      </c>
      <c r="C7" s="235"/>
      <c r="D7" s="61" t="s">
        <v>5</v>
      </c>
      <c r="E7" s="66" t="s">
        <v>6</v>
      </c>
      <c r="F7" s="19"/>
      <c r="G7" s="236" t="s">
        <v>4</v>
      </c>
      <c r="H7" s="237"/>
      <c r="I7" s="13" t="s">
        <v>5</v>
      </c>
      <c r="J7" s="66" t="s">
        <v>6</v>
      </c>
      <c r="L7" s="238" t="s">
        <v>4</v>
      </c>
      <c r="M7" s="238"/>
      <c r="N7" s="13" t="s">
        <v>5</v>
      </c>
      <c r="O7" s="66" t="s">
        <v>6</v>
      </c>
      <c r="P7" s="19"/>
      <c r="Q7" s="236" t="s">
        <v>4</v>
      </c>
      <c r="R7" s="237"/>
      <c r="S7" s="13" t="s">
        <v>5</v>
      </c>
      <c r="T7" s="66" t="s">
        <v>6</v>
      </c>
      <c r="V7" s="236" t="s">
        <v>4</v>
      </c>
      <c r="W7" s="237"/>
      <c r="X7" s="13" t="s">
        <v>5</v>
      </c>
      <c r="Y7" s="98" t="s">
        <v>6</v>
      </c>
      <c r="AA7"/>
      <c r="AB7"/>
      <c r="AC7"/>
    </row>
    <row r="8" spans="1:29" x14ac:dyDescent="0.3">
      <c r="B8" s="71">
        <v>0.41666666666666669</v>
      </c>
      <c r="C8" s="71">
        <v>0.5</v>
      </c>
      <c r="D8" s="67">
        <v>5</v>
      </c>
      <c r="E8" s="239" t="s">
        <v>27</v>
      </c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AA8" t="s">
        <v>102</v>
      </c>
      <c r="AB8"/>
      <c r="AC8"/>
    </row>
    <row r="9" spans="1:29" ht="23.4" customHeight="1" x14ac:dyDescent="0.3">
      <c r="B9" s="69">
        <f>B8+TIME(0,D8,0)</f>
        <v>0.4201388888888889</v>
      </c>
      <c r="C9" s="141">
        <f>C8+TIME(0,D8,0)</f>
        <v>0.50347222222222221</v>
      </c>
      <c r="D9" s="154">
        <v>10</v>
      </c>
      <c r="E9" s="240" t="s">
        <v>81</v>
      </c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AA9" t="s">
        <v>101</v>
      </c>
      <c r="AB9"/>
      <c r="AC9"/>
    </row>
    <row r="10" spans="1:29" ht="23.4" customHeight="1" x14ac:dyDescent="0.3">
      <c r="B10" s="91"/>
      <c r="C10" s="91"/>
      <c r="D10" s="33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AA10" s="53"/>
      <c r="AB10"/>
      <c r="AC10"/>
    </row>
    <row r="11" spans="1:29" s="95" customFormat="1" ht="14.4" customHeight="1" x14ac:dyDescent="0.3">
      <c r="B11" s="96"/>
      <c r="D11" s="96" t="s">
        <v>48</v>
      </c>
      <c r="E11" s="96"/>
      <c r="F11" s="96"/>
      <c r="G11" s="97"/>
      <c r="H11" s="97"/>
      <c r="I11" s="95" t="s">
        <v>9</v>
      </c>
      <c r="N11" s="95" t="s">
        <v>9</v>
      </c>
      <c r="O11" s="97"/>
      <c r="P11" s="97"/>
      <c r="Q11" s="97"/>
      <c r="R11" s="97"/>
      <c r="S11" s="95" t="s">
        <v>9</v>
      </c>
      <c r="T11" s="97"/>
      <c r="X11" s="95" t="s">
        <v>9</v>
      </c>
      <c r="AA11" s="53"/>
      <c r="AB11"/>
      <c r="AC11"/>
    </row>
    <row r="12" spans="1:29" s="23" customFormat="1" ht="15.75" customHeight="1" x14ac:dyDescent="0.3">
      <c r="B12" s="232" t="s">
        <v>29</v>
      </c>
      <c r="C12" s="233"/>
      <c r="D12" s="233"/>
      <c r="E12" s="234"/>
      <c r="F12" s="35"/>
      <c r="G12" s="232" t="s">
        <v>53</v>
      </c>
      <c r="H12" s="233"/>
      <c r="I12" s="233"/>
      <c r="J12" s="234"/>
      <c r="K12" s="36"/>
      <c r="L12" s="232" t="s">
        <v>30</v>
      </c>
      <c r="M12" s="233"/>
      <c r="N12" s="233"/>
      <c r="O12" s="234"/>
      <c r="P12" s="35"/>
      <c r="Q12" s="232" t="s">
        <v>51</v>
      </c>
      <c r="R12" s="233"/>
      <c r="S12" s="233"/>
      <c r="T12" s="234"/>
      <c r="V12" s="232" t="s">
        <v>93</v>
      </c>
      <c r="W12" s="233"/>
      <c r="X12" s="233"/>
      <c r="Y12" s="234"/>
      <c r="AA12" s="53"/>
      <c r="AB12" s="53" t="s">
        <v>103</v>
      </c>
      <c r="AC12">
        <f>SUMIF(AA$8:AA$20,"=p",D$8:D$20)</f>
        <v>45</v>
      </c>
    </row>
    <row r="13" spans="1:29" ht="28.8" x14ac:dyDescent="0.3">
      <c r="B13" s="69">
        <f>B9+TIME(0,$D9,0)</f>
        <v>0.42708333333333331</v>
      </c>
      <c r="C13" s="141">
        <f>C9+TIME(0,$D9,0)</f>
        <v>0.51041666666666663</v>
      </c>
      <c r="D13" s="67">
        <v>45</v>
      </c>
      <c r="E13" s="68" t="s">
        <v>31</v>
      </c>
      <c r="F13" s="34"/>
      <c r="G13" s="141">
        <f>$B9+TIME(0,$D9,0)</f>
        <v>0.42708333333333331</v>
      </c>
      <c r="H13" s="141">
        <f>$C9+TIME(0,$D9,0)</f>
        <v>0.51041666666666663</v>
      </c>
      <c r="I13" s="67">
        <v>30</v>
      </c>
      <c r="J13" s="37" t="s">
        <v>91</v>
      </c>
      <c r="K13" s="38"/>
      <c r="L13" s="141">
        <f>$B9+TIME(0,$D9,0)</f>
        <v>0.42708333333333331</v>
      </c>
      <c r="M13" s="141">
        <f>$C9+TIME(0,$D9,0)</f>
        <v>0.51041666666666663</v>
      </c>
      <c r="N13" s="67">
        <v>30</v>
      </c>
      <c r="O13" s="37" t="s">
        <v>33</v>
      </c>
      <c r="P13" s="34"/>
      <c r="Q13" s="141">
        <f>$B9+TIME(0,$D9,0)</f>
        <v>0.42708333333333331</v>
      </c>
      <c r="R13" s="141">
        <f>$C9+TIME(0,$D9,0)</f>
        <v>0.51041666666666663</v>
      </c>
      <c r="S13" s="154">
        <v>45</v>
      </c>
      <c r="T13" s="37" t="s">
        <v>34</v>
      </c>
      <c r="V13" s="141">
        <f>$B9+TIME(0,$D9,0)</f>
        <v>0.42708333333333331</v>
      </c>
      <c r="W13" s="141">
        <f>$C9+TIME(0,$D9,0)</f>
        <v>0.51041666666666663</v>
      </c>
      <c r="X13" s="67">
        <v>30</v>
      </c>
      <c r="Y13" s="37" t="s">
        <v>91</v>
      </c>
      <c r="AA13" s="53" t="s">
        <v>101</v>
      </c>
      <c r="AB13" t="s">
        <v>101</v>
      </c>
      <c r="AC13">
        <f>SUMIF(AA$8:AA$20,"=T",D$8:D$20)</f>
        <v>55</v>
      </c>
    </row>
    <row r="14" spans="1:29" ht="28.8" x14ac:dyDescent="0.3">
      <c r="B14" s="69">
        <f>B13+TIME(0,D13,0)</f>
        <v>0.45833333333333331</v>
      </c>
      <c r="C14" s="141">
        <f>C13+TIME(0,D13,0)</f>
        <v>0.54166666666666663</v>
      </c>
      <c r="D14" s="154">
        <v>45</v>
      </c>
      <c r="E14" s="37" t="s">
        <v>34</v>
      </c>
      <c r="F14" s="34"/>
      <c r="G14" s="69">
        <f>G13+TIME(0,$I13,0)</f>
        <v>0.44791666666666663</v>
      </c>
      <c r="H14" s="141">
        <f>H13+TIME(0,$I13,0)</f>
        <v>0.53125</v>
      </c>
      <c r="I14" s="154">
        <v>45</v>
      </c>
      <c r="J14" s="37" t="s">
        <v>34</v>
      </c>
      <c r="K14" s="38"/>
      <c r="L14" s="141">
        <f>L13+TIME(0,$N13,0)</f>
        <v>0.44791666666666663</v>
      </c>
      <c r="M14" s="141">
        <f>M13+TIME(0,$N13,0)</f>
        <v>0.53125</v>
      </c>
      <c r="N14" s="154">
        <v>15</v>
      </c>
      <c r="O14" s="37" t="s">
        <v>35</v>
      </c>
      <c r="P14" s="34"/>
      <c r="Q14" s="141">
        <f>Q13+TIME(0,$S13,0)</f>
        <v>0.45833333333333331</v>
      </c>
      <c r="R14" s="141">
        <f>R13+TIME(0,$S13,0)</f>
        <v>0.54166666666666663</v>
      </c>
      <c r="S14" s="154">
        <v>15</v>
      </c>
      <c r="T14" s="37" t="s">
        <v>62</v>
      </c>
      <c r="V14" s="141">
        <f>V13+TIME(0,$X13,0)</f>
        <v>0.44791666666666663</v>
      </c>
      <c r="W14" s="141">
        <f>W13+TIME(0,$X13,0)</f>
        <v>0.53125</v>
      </c>
      <c r="X14" s="154">
        <v>45</v>
      </c>
      <c r="Y14" s="37" t="s">
        <v>33</v>
      </c>
      <c r="AA14" s="53" t="s">
        <v>103</v>
      </c>
      <c r="AB14" t="s">
        <v>102</v>
      </c>
      <c r="AC14">
        <f>SUMIF(AA$8:AA$18,"=A",D$8:D$19)</f>
        <v>10</v>
      </c>
    </row>
    <row r="15" spans="1:29" ht="28.8" x14ac:dyDescent="0.3">
      <c r="B15" s="39"/>
      <c r="C15" s="39"/>
      <c r="D15" s="40"/>
      <c r="E15" s="41"/>
      <c r="F15" s="34"/>
      <c r="G15" s="141">
        <f>G14+TIME(0,$I14,0)</f>
        <v>0.47916666666666663</v>
      </c>
      <c r="H15" s="141">
        <f>H14+TIME(0,$I14,0)</f>
        <v>0.5625</v>
      </c>
      <c r="I15" s="154">
        <v>15</v>
      </c>
      <c r="J15" s="37" t="s">
        <v>62</v>
      </c>
      <c r="K15" s="38"/>
      <c r="L15" s="141">
        <f>L14+TIME(0,$N14,0)</f>
        <v>0.45833333333333331</v>
      </c>
      <c r="M15" s="141">
        <f>M14+TIME(0,$N14,0)</f>
        <v>0.54166666666666663</v>
      </c>
      <c r="N15" s="113">
        <v>45</v>
      </c>
      <c r="O15" s="114" t="s">
        <v>31</v>
      </c>
      <c r="P15" s="34"/>
      <c r="Q15" s="141">
        <f>Q14+TIME(0,$S14,0)</f>
        <v>0.46875</v>
      </c>
      <c r="R15" s="141">
        <f>R14+TIME(0,$S14,0)</f>
        <v>0.55208333333333326</v>
      </c>
      <c r="S15" s="113">
        <v>30</v>
      </c>
      <c r="T15" s="37" t="s">
        <v>91</v>
      </c>
      <c r="V15" s="141">
        <f>V14+TIME(0,$X14,0)</f>
        <v>0.47916666666666663</v>
      </c>
      <c r="W15" s="141">
        <f>W14+TIME(0,$X14,0)</f>
        <v>0.5625</v>
      </c>
      <c r="X15" s="154">
        <v>15</v>
      </c>
      <c r="Y15" s="37" t="s">
        <v>35</v>
      </c>
      <c r="AA15" s="53"/>
      <c r="AB15" s="53"/>
      <c r="AC15"/>
    </row>
    <row r="16" spans="1:29" x14ac:dyDescent="0.3">
      <c r="B16" s="91"/>
      <c r="C16" s="91"/>
      <c r="D16" s="33"/>
      <c r="E16" s="34"/>
      <c r="F16" s="34"/>
      <c r="G16" s="91"/>
      <c r="H16" s="91"/>
      <c r="I16" s="92"/>
      <c r="J16" s="92"/>
      <c r="K16" s="38"/>
      <c r="L16" s="91"/>
      <c r="M16" s="91"/>
      <c r="N16" s="33"/>
      <c r="O16" s="92"/>
      <c r="P16" s="34"/>
      <c r="Q16" s="91"/>
      <c r="R16" s="91"/>
      <c r="S16" s="33"/>
      <c r="T16" s="92"/>
      <c r="V16" s="91"/>
      <c r="W16" s="91"/>
      <c r="X16" s="92"/>
      <c r="Y16" s="92"/>
      <c r="AA16" s="53"/>
      <c r="AB16"/>
      <c r="AC16"/>
    </row>
    <row r="17" spans="1:29" s="17" customFormat="1" x14ac:dyDescent="0.3">
      <c r="B17" s="100"/>
      <c r="C17" s="100"/>
      <c r="D17" s="34"/>
      <c r="E17" s="241" t="s">
        <v>11</v>
      </c>
      <c r="F17" s="241"/>
      <c r="G17" s="241"/>
      <c r="H17" s="241"/>
      <c r="I17" s="241"/>
      <c r="J17" s="241"/>
      <c r="K17" s="129"/>
      <c r="L17" s="100"/>
      <c r="M17" s="100"/>
      <c r="N17" s="34"/>
      <c r="O17" s="34"/>
      <c r="P17" s="34"/>
      <c r="Q17" s="100"/>
      <c r="R17" s="100"/>
      <c r="S17" s="34"/>
      <c r="T17" s="34"/>
      <c r="V17" s="100"/>
      <c r="W17" s="100"/>
      <c r="X17" s="34"/>
      <c r="Y17" s="34"/>
      <c r="AA17"/>
      <c r="AB17"/>
      <c r="AC17"/>
    </row>
    <row r="18" spans="1:29" s="101" customFormat="1" ht="14.4" customHeight="1" x14ac:dyDescent="0.3">
      <c r="B18" s="131">
        <f>B14+TIME(0,D14,0)</f>
        <v>0.48958333333333331</v>
      </c>
      <c r="C18" s="131">
        <f>C14+TIME(0,D14,0)</f>
        <v>0.57291666666666663</v>
      </c>
      <c r="D18" s="154">
        <v>5</v>
      </c>
      <c r="E18" s="231" t="s">
        <v>86</v>
      </c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AA18" t="s">
        <v>102</v>
      </c>
      <c r="AB18"/>
      <c r="AC18"/>
    </row>
    <row r="19" spans="1:29" hidden="1" x14ac:dyDescent="0.3">
      <c r="A19"/>
      <c r="B19" s="62"/>
      <c r="C19" s="81" t="s">
        <v>14</v>
      </c>
      <c r="D19" s="62">
        <f>SUM(D8:D18)</f>
        <v>110</v>
      </c>
      <c r="E19" s="21"/>
      <c r="F19" s="21"/>
      <c r="G19" s="20"/>
      <c r="H19" s="20"/>
      <c r="I19" s="62">
        <f>SUM(I13:I15)+$D8+$D9+D18</f>
        <v>110</v>
      </c>
      <c r="J19" s="21"/>
      <c r="N19" s="62">
        <f>SUM(N13:N15)+$D8+$D9+D18</f>
        <v>110</v>
      </c>
      <c r="S19" s="62">
        <f>SUM(S13:S15)+$D8+$D9+D18</f>
        <v>110</v>
      </c>
      <c r="X19" s="62">
        <f>SUM(X13:X15)+$D8+$D9+D18</f>
        <v>110</v>
      </c>
      <c r="AA19" t="s">
        <v>102</v>
      </c>
      <c r="AB19"/>
      <c r="AC19"/>
    </row>
    <row r="20" spans="1:29" x14ac:dyDescent="0.3">
      <c r="A20"/>
      <c r="B20" s="104"/>
      <c r="C20" s="81"/>
      <c r="D20" s="104"/>
      <c r="E20" s="21"/>
      <c r="F20" s="21"/>
      <c r="G20" s="20"/>
      <c r="H20" s="20"/>
      <c r="I20" s="104"/>
      <c r="J20" s="21"/>
      <c r="N20" s="104"/>
      <c r="S20" s="104"/>
      <c r="X20" s="104"/>
      <c r="AA20"/>
      <c r="AB20"/>
      <c r="AC20"/>
    </row>
    <row r="21" spans="1:29" x14ac:dyDescent="0.3">
      <c r="A21"/>
      <c r="B21" s="104"/>
      <c r="C21" s="81"/>
      <c r="D21" s="214" t="s">
        <v>90</v>
      </c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X21" s="104"/>
    </row>
    <row r="23" spans="1:29" s="27" customFormat="1" x14ac:dyDescent="0.3">
      <c r="B23" s="62"/>
      <c r="C23" s="62"/>
      <c r="E23" s="27" t="s">
        <v>25</v>
      </c>
      <c r="G23" s="62"/>
      <c r="H23" s="62"/>
    </row>
    <row r="24" spans="1:29" s="27" customFormat="1" x14ac:dyDescent="0.3">
      <c r="B24" s="62"/>
      <c r="C24" s="62"/>
      <c r="E24" s="27" t="s">
        <v>26</v>
      </c>
      <c r="G24" s="62"/>
      <c r="H24" s="62"/>
    </row>
    <row r="25" spans="1:29" s="27" customFormat="1" x14ac:dyDescent="0.3">
      <c r="B25" s="62"/>
      <c r="C25" s="62"/>
      <c r="E25" s="59" t="s">
        <v>36</v>
      </c>
      <c r="G25" s="62"/>
      <c r="H25" s="62"/>
    </row>
    <row r="28" spans="1:29" x14ac:dyDescent="0.3">
      <c r="A28" t="s">
        <v>74</v>
      </c>
    </row>
    <row r="31" spans="1:29" x14ac:dyDescent="0.3">
      <c r="B31" s="216">
        <v>3</v>
      </c>
      <c r="C31" s="216"/>
      <c r="D31" s="2" t="s">
        <v>0</v>
      </c>
      <c r="E31" s="2"/>
      <c r="F31" s="2"/>
      <c r="G31" s="2"/>
      <c r="H31" s="18"/>
      <c r="I31" s="17"/>
    </row>
    <row r="32" spans="1:29" x14ac:dyDescent="0.3">
      <c r="B32" s="216"/>
      <c r="C32" s="216"/>
      <c r="D32" s="8" t="s">
        <v>1</v>
      </c>
      <c r="E32" s="8"/>
      <c r="F32" s="8"/>
      <c r="G32" s="8"/>
      <c r="H32" s="18"/>
      <c r="I32" s="17"/>
    </row>
    <row r="33" spans="1:25" x14ac:dyDescent="0.3">
      <c r="B33" s="216"/>
      <c r="C33" s="216"/>
      <c r="D33" s="29" t="s">
        <v>2</v>
      </c>
      <c r="E33" s="29"/>
      <c r="F33" s="29"/>
      <c r="G33" s="29"/>
    </row>
    <row r="35" spans="1:25" x14ac:dyDescent="0.3">
      <c r="E35" s="117" t="s">
        <v>3</v>
      </c>
    </row>
    <row r="36" spans="1:25" x14ac:dyDescent="0.3">
      <c r="B36" s="235" t="s">
        <v>4</v>
      </c>
      <c r="C36" s="235"/>
      <c r="D36" s="115" t="s">
        <v>5</v>
      </c>
      <c r="E36" s="121" t="s">
        <v>6</v>
      </c>
      <c r="F36" s="19"/>
      <c r="G36" s="236" t="s">
        <v>4</v>
      </c>
      <c r="H36" s="237"/>
      <c r="I36" s="13" t="s">
        <v>5</v>
      </c>
      <c r="J36" s="121" t="s">
        <v>6</v>
      </c>
      <c r="L36" s="238" t="s">
        <v>4</v>
      </c>
      <c r="M36" s="238"/>
      <c r="N36" s="13" t="s">
        <v>5</v>
      </c>
      <c r="O36" s="121" t="s">
        <v>6</v>
      </c>
      <c r="P36" s="19"/>
      <c r="Q36" s="236" t="s">
        <v>4</v>
      </c>
      <c r="R36" s="237"/>
      <c r="S36" s="13" t="s">
        <v>5</v>
      </c>
      <c r="T36" s="121" t="s">
        <v>6</v>
      </c>
      <c r="V36" s="236" t="s">
        <v>4</v>
      </c>
      <c r="W36" s="237"/>
      <c r="X36" s="13" t="s">
        <v>5</v>
      </c>
      <c r="Y36" s="121" t="s">
        <v>6</v>
      </c>
    </row>
    <row r="37" spans="1:25" x14ac:dyDescent="0.3">
      <c r="B37" s="9">
        <v>0.4236111111111111</v>
      </c>
      <c r="C37" s="9">
        <v>0.51388888888888895</v>
      </c>
      <c r="D37" s="124">
        <v>5</v>
      </c>
      <c r="E37" s="239" t="s">
        <v>27</v>
      </c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</row>
    <row r="38" spans="1:25" x14ac:dyDescent="0.3">
      <c r="B38" s="123">
        <v>0.42708333333333331</v>
      </c>
      <c r="C38" s="123">
        <v>0.51736111111111105</v>
      </c>
      <c r="D38" s="124">
        <v>15</v>
      </c>
      <c r="E38" s="239" t="s">
        <v>28</v>
      </c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</row>
    <row r="39" spans="1:25" x14ac:dyDescent="0.3">
      <c r="B39" s="91"/>
      <c r="C39" s="91"/>
      <c r="D39" s="33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</row>
    <row r="40" spans="1:25" x14ac:dyDescent="0.3">
      <c r="A40" s="95"/>
      <c r="B40" s="96"/>
      <c r="C40" s="95"/>
      <c r="D40" s="96" t="s">
        <v>48</v>
      </c>
      <c r="E40" s="96"/>
      <c r="F40" s="96"/>
      <c r="G40" s="97"/>
      <c r="H40" s="97"/>
      <c r="I40" s="95" t="s">
        <v>9</v>
      </c>
      <c r="J40" s="95"/>
      <c r="K40" s="95"/>
      <c r="L40" s="95"/>
      <c r="M40" s="95"/>
      <c r="N40" s="95" t="s">
        <v>9</v>
      </c>
      <c r="O40" s="97"/>
      <c r="P40" s="97"/>
      <c r="Q40" s="97"/>
      <c r="R40" s="97"/>
      <c r="S40" s="95" t="s">
        <v>9</v>
      </c>
      <c r="T40" s="97"/>
      <c r="U40" s="95"/>
      <c r="V40" s="95"/>
      <c r="W40" s="95"/>
      <c r="X40" s="95" t="s">
        <v>9</v>
      </c>
      <c r="Y40" s="95"/>
    </row>
    <row r="41" spans="1:25" ht="15.6" x14ac:dyDescent="0.3">
      <c r="A41" s="23"/>
      <c r="B41" s="232" t="s">
        <v>29</v>
      </c>
      <c r="C41" s="233"/>
      <c r="D41" s="233"/>
      <c r="E41" s="234"/>
      <c r="F41" s="35"/>
      <c r="G41" s="232" t="s">
        <v>53</v>
      </c>
      <c r="H41" s="233"/>
      <c r="I41" s="233"/>
      <c r="J41" s="234"/>
      <c r="K41" s="36"/>
      <c r="L41" s="232" t="s">
        <v>30</v>
      </c>
      <c r="M41" s="233"/>
      <c r="N41" s="233"/>
      <c r="O41" s="234"/>
      <c r="P41" s="35"/>
      <c r="Q41" s="232" t="s">
        <v>51</v>
      </c>
      <c r="R41" s="233"/>
      <c r="S41" s="233"/>
      <c r="T41" s="234"/>
      <c r="U41" s="23"/>
      <c r="V41" s="232" t="s">
        <v>52</v>
      </c>
      <c r="W41" s="233"/>
      <c r="X41" s="233"/>
      <c r="Y41" s="234"/>
    </row>
    <row r="42" spans="1:25" ht="28.8" x14ac:dyDescent="0.3">
      <c r="B42" s="123">
        <v>0.4375</v>
      </c>
      <c r="C42" s="123">
        <v>0.52777777777777779</v>
      </c>
      <c r="D42" s="124">
        <v>45</v>
      </c>
      <c r="E42" s="125" t="s">
        <v>31</v>
      </c>
      <c r="F42" s="34"/>
      <c r="G42" s="123">
        <v>0.4375</v>
      </c>
      <c r="H42" s="123">
        <v>0.52777777777777779</v>
      </c>
      <c r="I42" s="124">
        <v>30</v>
      </c>
      <c r="J42" s="37" t="s">
        <v>32</v>
      </c>
      <c r="K42" s="38"/>
      <c r="L42" s="123">
        <v>0.4375</v>
      </c>
      <c r="M42" s="123">
        <v>0.52777777777777779</v>
      </c>
      <c r="N42" s="124">
        <v>30</v>
      </c>
      <c r="O42" s="37" t="s">
        <v>33</v>
      </c>
      <c r="P42" s="34"/>
      <c r="Q42" s="123">
        <v>0.4375</v>
      </c>
      <c r="R42" s="123">
        <v>0.52777777777777779</v>
      </c>
      <c r="S42" s="124">
        <v>45</v>
      </c>
      <c r="T42" s="37" t="s">
        <v>34</v>
      </c>
      <c r="V42" s="123">
        <v>0.4375</v>
      </c>
      <c r="W42" s="123">
        <v>0.52777777777777779</v>
      </c>
      <c r="X42" s="124">
        <v>30</v>
      </c>
      <c r="Y42" s="37" t="s">
        <v>32</v>
      </c>
    </row>
    <row r="43" spans="1:25" ht="28.8" x14ac:dyDescent="0.3">
      <c r="B43" s="123">
        <v>0.46875</v>
      </c>
      <c r="C43" s="123">
        <v>5.9027777777777783E-2</v>
      </c>
      <c r="D43" s="124">
        <v>45</v>
      </c>
      <c r="E43" s="37" t="s">
        <v>34</v>
      </c>
      <c r="F43" s="34"/>
      <c r="G43" s="123">
        <v>0.45833333333333331</v>
      </c>
      <c r="H43" s="123">
        <v>4.8611111111111112E-2</v>
      </c>
      <c r="I43" s="124">
        <v>45</v>
      </c>
      <c r="J43" s="37" t="s">
        <v>34</v>
      </c>
      <c r="K43" s="38"/>
      <c r="L43" s="123">
        <v>0.45833333333333331</v>
      </c>
      <c r="M43" s="123">
        <v>4.8611111111111112E-2</v>
      </c>
      <c r="N43" s="124">
        <v>15</v>
      </c>
      <c r="O43" s="37" t="s">
        <v>35</v>
      </c>
      <c r="P43" s="34"/>
      <c r="Q43" s="123">
        <v>0.46875</v>
      </c>
      <c r="R43" s="123">
        <v>5.9027777777777783E-2</v>
      </c>
      <c r="S43" s="124">
        <v>15</v>
      </c>
      <c r="T43" s="37" t="s">
        <v>62</v>
      </c>
      <c r="V43" s="123">
        <v>0.45833333333333331</v>
      </c>
      <c r="W43" s="123">
        <v>4.8611111111111112E-2</v>
      </c>
      <c r="X43" s="124">
        <v>45</v>
      </c>
      <c r="Y43" s="37" t="s">
        <v>33</v>
      </c>
    </row>
    <row r="44" spans="1:25" ht="28.8" x14ac:dyDescent="0.3">
      <c r="B44" s="39"/>
      <c r="C44" s="39"/>
      <c r="D44" s="40"/>
      <c r="E44" s="41"/>
      <c r="F44" s="34"/>
      <c r="G44" s="123">
        <v>0.48958333333333331</v>
      </c>
      <c r="H44" s="123">
        <v>7.9861111111111105E-2</v>
      </c>
      <c r="I44" s="124">
        <v>15</v>
      </c>
      <c r="J44" s="37" t="s">
        <v>62</v>
      </c>
      <c r="K44" s="38"/>
      <c r="L44" s="123">
        <v>0.46875</v>
      </c>
      <c r="M44" s="123">
        <v>5.9027777777777783E-2</v>
      </c>
      <c r="N44" s="124">
        <v>45</v>
      </c>
      <c r="O44" s="125" t="s">
        <v>31</v>
      </c>
      <c r="P44" s="34"/>
      <c r="Q44" s="123">
        <v>0.47916666666666669</v>
      </c>
      <c r="R44" s="123">
        <v>6.9444444444444434E-2</v>
      </c>
      <c r="S44" s="124">
        <v>30</v>
      </c>
      <c r="T44" s="37" t="s">
        <v>32</v>
      </c>
      <c r="V44" s="123">
        <v>0.48958333333333331</v>
      </c>
      <c r="W44" s="123">
        <v>7.9861111111111105E-2</v>
      </c>
      <c r="X44" s="124">
        <v>15</v>
      </c>
      <c r="Y44" s="37" t="s">
        <v>35</v>
      </c>
    </row>
    <row r="45" spans="1:25" x14ac:dyDescent="0.3">
      <c r="A45"/>
      <c r="B45" s="117"/>
      <c r="C45" s="81" t="s">
        <v>14</v>
      </c>
      <c r="D45" s="117">
        <f>SUM(D37:D44)</f>
        <v>110</v>
      </c>
      <c r="E45" s="21"/>
      <c r="F45" s="21"/>
      <c r="G45" s="20"/>
      <c r="H45" s="20"/>
      <c r="I45" s="117">
        <f>SUM(I42:I44)+$D37+$D38</f>
        <v>110</v>
      </c>
      <c r="J45" s="21"/>
      <c r="N45" s="117">
        <f>SUM(N42:N44)+$D37+$D38</f>
        <v>110</v>
      </c>
      <c r="S45" s="117">
        <f>SUM(S42:S44)+$D37+$D38</f>
        <v>110</v>
      </c>
      <c r="X45" s="117">
        <f>SUM(X42:X44)+$D37+$D38</f>
        <v>110</v>
      </c>
    </row>
    <row r="46" spans="1:25" x14ac:dyDescent="0.3">
      <c r="A46"/>
      <c r="B46" s="117"/>
      <c r="C46" s="81"/>
      <c r="D46" s="117"/>
      <c r="E46" s="21"/>
      <c r="F46" s="21"/>
      <c r="G46" s="20"/>
      <c r="H46" s="20"/>
      <c r="I46" s="117"/>
      <c r="J46" s="21"/>
      <c r="N46" s="117"/>
      <c r="S46" s="117"/>
      <c r="X46" s="117"/>
    </row>
    <row r="47" spans="1:25" x14ac:dyDescent="0.3">
      <c r="A47"/>
      <c r="B47" s="117"/>
      <c r="C47" s="81"/>
      <c r="D47" s="214" t="s">
        <v>24</v>
      </c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X47" s="117"/>
    </row>
    <row r="49" spans="1:25" x14ac:dyDescent="0.3">
      <c r="A49" s="27"/>
      <c r="B49" s="117"/>
      <c r="C49" s="117"/>
      <c r="D49" s="27"/>
      <c r="E49" s="27" t="s">
        <v>25</v>
      </c>
      <c r="F49" s="27"/>
      <c r="G49" s="117"/>
      <c r="H49" s="11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3">
      <c r="A50" s="27"/>
      <c r="B50" s="117"/>
      <c r="C50" s="117"/>
      <c r="D50" s="27"/>
      <c r="E50" s="27" t="s">
        <v>26</v>
      </c>
      <c r="F50" s="27"/>
      <c r="G50" s="117"/>
      <c r="H50" s="11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3">
      <c r="A51" s="27"/>
      <c r="B51" s="117"/>
      <c r="C51" s="117"/>
      <c r="D51" s="27"/>
      <c r="E51" s="59" t="s">
        <v>36</v>
      </c>
      <c r="F51" s="27"/>
      <c r="G51" s="117"/>
      <c r="H51" s="11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</sheetData>
  <mergeCells count="30">
    <mergeCell ref="D47:T47"/>
    <mergeCell ref="V36:W36"/>
    <mergeCell ref="E37:Y37"/>
    <mergeCell ref="E38:Y38"/>
    <mergeCell ref="B41:E41"/>
    <mergeCell ref="G41:J41"/>
    <mergeCell ref="L41:O41"/>
    <mergeCell ref="Q41:T41"/>
    <mergeCell ref="V41:Y41"/>
    <mergeCell ref="B31:C33"/>
    <mergeCell ref="B36:C36"/>
    <mergeCell ref="G36:H36"/>
    <mergeCell ref="L36:M36"/>
    <mergeCell ref="Q36:R36"/>
    <mergeCell ref="D21:T21"/>
    <mergeCell ref="E18:Y18"/>
    <mergeCell ref="B2:C4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  <mergeCell ref="E17:J1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4"/>
  <sheetViews>
    <sheetView showGridLines="0" zoomScale="90" zoomScaleNormal="90" workbookViewId="0">
      <selection activeCell="L27" sqref="L27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4" x14ac:dyDescent="0.3">
      <c r="B2" s="216">
        <v>4</v>
      </c>
      <c r="C2" s="216"/>
      <c r="D2" s="2" t="s">
        <v>88</v>
      </c>
      <c r="E2" s="2"/>
      <c r="F2" s="2"/>
      <c r="G2" s="2"/>
      <c r="H2" s="2"/>
      <c r="I2" s="31"/>
      <c r="J2"/>
      <c r="K2"/>
    </row>
    <row r="3" spans="1:24" x14ac:dyDescent="0.3">
      <c r="B3" s="216"/>
      <c r="C3" s="216"/>
      <c r="D3" s="8" t="s">
        <v>89</v>
      </c>
      <c r="E3" s="8"/>
      <c r="F3" s="8"/>
      <c r="G3" s="8"/>
      <c r="H3" s="8"/>
      <c r="I3"/>
      <c r="J3"/>
      <c r="K3"/>
    </row>
    <row r="4" spans="1:24" x14ac:dyDescent="0.3">
      <c r="A4" s="16" t="s">
        <v>114</v>
      </c>
      <c r="B4" s="216"/>
      <c r="C4" s="216"/>
      <c r="D4" s="29" t="s">
        <v>2</v>
      </c>
      <c r="E4" s="29"/>
      <c r="F4" s="29"/>
      <c r="G4" s="29"/>
      <c r="H4" s="29"/>
      <c r="I4"/>
      <c r="J4"/>
      <c r="K4"/>
    </row>
    <row r="5" spans="1:24" x14ac:dyDescent="0.3">
      <c r="A5" s="16" t="s">
        <v>116</v>
      </c>
    </row>
    <row r="6" spans="1:24" ht="14.4" customHeight="1" x14ac:dyDescent="0.3">
      <c r="B6" s="235" t="s">
        <v>4</v>
      </c>
      <c r="C6" s="235"/>
      <c r="D6" s="61" t="s">
        <v>5</v>
      </c>
      <c r="E6" s="65" t="s">
        <v>6</v>
      </c>
      <c r="F6" s="19"/>
      <c r="G6" s="242" t="s">
        <v>4</v>
      </c>
      <c r="H6" s="243"/>
      <c r="I6" s="61" t="s">
        <v>5</v>
      </c>
      <c r="J6" s="65" t="s">
        <v>6</v>
      </c>
      <c r="L6" s="235" t="s">
        <v>4</v>
      </c>
      <c r="M6" s="235"/>
      <c r="N6" s="61" t="s">
        <v>5</v>
      </c>
      <c r="O6" s="65" t="s">
        <v>6</v>
      </c>
      <c r="P6" s="19"/>
      <c r="Q6" s="242" t="s">
        <v>4</v>
      </c>
      <c r="R6" s="243"/>
      <c r="S6" s="61" t="s">
        <v>5</v>
      </c>
      <c r="T6" s="65" t="s">
        <v>6</v>
      </c>
      <c r="V6" t="s">
        <v>100</v>
      </c>
      <c r="W6"/>
      <c r="X6"/>
    </row>
    <row r="7" spans="1:24" ht="13.8" customHeight="1" x14ac:dyDescent="0.3">
      <c r="B7" s="93"/>
      <c r="C7" s="93"/>
      <c r="D7" s="94"/>
      <c r="E7" s="93"/>
      <c r="F7" s="93"/>
      <c r="G7" s="93"/>
      <c r="H7" s="93"/>
      <c r="I7" s="94"/>
      <c r="J7" s="93"/>
      <c r="L7" s="93"/>
      <c r="M7" s="93"/>
      <c r="N7" s="94"/>
      <c r="O7" s="93"/>
      <c r="P7" s="93"/>
      <c r="Q7" s="93"/>
      <c r="R7" s="93"/>
      <c r="S7" s="94"/>
      <c r="T7" s="93"/>
      <c r="V7"/>
      <c r="W7"/>
      <c r="X7"/>
    </row>
    <row r="8" spans="1:24" s="21" customFormat="1" ht="13.8" customHeight="1" x14ac:dyDescent="0.3">
      <c r="B8" s="20"/>
      <c r="C8" s="20"/>
      <c r="D8" s="27" t="s">
        <v>49</v>
      </c>
      <c r="E8" s="27"/>
      <c r="F8" s="27"/>
      <c r="G8" s="27"/>
      <c r="H8" s="27"/>
      <c r="I8" s="244" t="s">
        <v>50</v>
      </c>
      <c r="J8" s="244"/>
      <c r="L8" s="20"/>
      <c r="M8" s="20"/>
      <c r="N8" s="27" t="s">
        <v>49</v>
      </c>
      <c r="O8" s="18"/>
      <c r="P8" s="18"/>
      <c r="Q8" s="18"/>
      <c r="R8" s="18"/>
      <c r="S8" s="27" t="s">
        <v>49</v>
      </c>
      <c r="T8" s="18"/>
      <c r="V8"/>
      <c r="W8"/>
      <c r="X8"/>
    </row>
    <row r="9" spans="1:24" s="23" customFormat="1" ht="15.6" x14ac:dyDescent="0.3">
      <c r="B9" s="245" t="s">
        <v>29</v>
      </c>
      <c r="C9" s="246"/>
      <c r="D9" s="246"/>
      <c r="E9" s="247"/>
      <c r="F9" s="22"/>
      <c r="G9" s="245" t="s">
        <v>53</v>
      </c>
      <c r="H9" s="246"/>
      <c r="I9" s="246"/>
      <c r="J9" s="247"/>
      <c r="L9" s="245" t="s">
        <v>30</v>
      </c>
      <c r="M9" s="246"/>
      <c r="N9" s="246"/>
      <c r="O9" s="247"/>
      <c r="P9" s="22"/>
      <c r="Q9" s="245" t="s">
        <v>37</v>
      </c>
      <c r="R9" s="246"/>
      <c r="S9" s="246"/>
      <c r="T9" s="247"/>
      <c r="V9"/>
      <c r="W9"/>
      <c r="X9"/>
    </row>
    <row r="10" spans="1:24" ht="28.8" x14ac:dyDescent="0.3">
      <c r="B10" s="102">
        <v>0.41666666666666669</v>
      </c>
      <c r="C10" s="102">
        <v>0.5</v>
      </c>
      <c r="D10" s="142">
        <v>30</v>
      </c>
      <c r="E10" s="42" t="s">
        <v>91</v>
      </c>
      <c r="F10" s="34"/>
      <c r="G10" s="250">
        <v>0.41666666666666669</v>
      </c>
      <c r="H10" s="250">
        <v>0.5</v>
      </c>
      <c r="I10" s="248">
        <v>45</v>
      </c>
      <c r="J10" s="249" t="s">
        <v>31</v>
      </c>
      <c r="K10" s="38"/>
      <c r="L10" s="102">
        <v>0.41666666666666669</v>
      </c>
      <c r="M10" s="102">
        <v>0.5</v>
      </c>
      <c r="N10" s="154">
        <v>15</v>
      </c>
      <c r="O10" s="42" t="s">
        <v>61</v>
      </c>
      <c r="P10" s="34"/>
      <c r="Q10" s="250">
        <v>0.41666666666666669</v>
      </c>
      <c r="R10" s="250">
        <v>0.5</v>
      </c>
      <c r="S10" s="255">
        <v>55</v>
      </c>
      <c r="T10" s="257" t="s">
        <v>63</v>
      </c>
      <c r="V10" s="53" t="s">
        <v>101</v>
      </c>
      <c r="W10"/>
      <c r="X10"/>
    </row>
    <row r="11" spans="1:24" ht="28.8" x14ac:dyDescent="0.3">
      <c r="B11" s="99">
        <f>B10+TIME(0,$D10,0)</f>
        <v>0.4375</v>
      </c>
      <c r="C11" s="141">
        <f>C10+TIME(0,$D10,0)</f>
        <v>0.52083333333333337</v>
      </c>
      <c r="D11" s="154">
        <v>15</v>
      </c>
      <c r="E11" s="42" t="s">
        <v>61</v>
      </c>
      <c r="F11" s="34"/>
      <c r="G11" s="251"/>
      <c r="H11" s="251"/>
      <c r="I11" s="248"/>
      <c r="J11" s="249"/>
      <c r="K11" s="38"/>
      <c r="L11" s="141">
        <f>L10+TIME(0,$N10,0)</f>
        <v>0.42708333333333337</v>
      </c>
      <c r="M11" s="141">
        <f>M10+TIME(0,$N10,0)</f>
        <v>0.51041666666666663</v>
      </c>
      <c r="N11" s="154">
        <v>55</v>
      </c>
      <c r="O11" s="42" t="s">
        <v>63</v>
      </c>
      <c r="P11" s="34"/>
      <c r="Q11" s="251"/>
      <c r="R11" s="251"/>
      <c r="S11" s="256"/>
      <c r="T11" s="258"/>
      <c r="V11" s="53" t="s">
        <v>103</v>
      </c>
      <c r="W11"/>
      <c r="X11"/>
    </row>
    <row r="12" spans="1:24" ht="28.8" customHeight="1" x14ac:dyDescent="0.3">
      <c r="B12" s="141">
        <f>B11+TIME(0,$D11,0)</f>
        <v>0.44791666666666669</v>
      </c>
      <c r="C12" s="141">
        <f>C11+TIME(0,$D11,0)</f>
        <v>0.53125</v>
      </c>
      <c r="D12" s="154">
        <v>55</v>
      </c>
      <c r="E12" s="42" t="s">
        <v>63</v>
      </c>
      <c r="F12" s="34"/>
      <c r="G12" s="69">
        <f>G10+TIME(0,I10,0)</f>
        <v>0.44791666666666669</v>
      </c>
      <c r="H12" s="141">
        <f>H10+TIME(0,I10,0)</f>
        <v>0.53125</v>
      </c>
      <c r="I12" s="154">
        <v>55</v>
      </c>
      <c r="J12" s="42" t="s">
        <v>63</v>
      </c>
      <c r="K12" s="38"/>
      <c r="L12" s="141">
        <f>L11+TIME(0,$N11,0)</f>
        <v>0.46527777777777779</v>
      </c>
      <c r="M12" s="141">
        <f>M11+TIME(0,$N11,0)</f>
        <v>0.54861111111111105</v>
      </c>
      <c r="N12" s="67">
        <v>30</v>
      </c>
      <c r="O12" s="42" t="s">
        <v>91</v>
      </c>
      <c r="P12" s="34"/>
      <c r="Q12" s="141">
        <f>Q10+TIME(0,S10,0)</f>
        <v>0.4548611111111111</v>
      </c>
      <c r="R12" s="141">
        <f>R10+TIME(0,S10,0)</f>
        <v>0.53819444444444442</v>
      </c>
      <c r="S12" s="142">
        <v>45</v>
      </c>
      <c r="T12" s="143" t="s">
        <v>31</v>
      </c>
      <c r="V12" s="53" t="s">
        <v>103</v>
      </c>
      <c r="W12" s="53" t="s">
        <v>103</v>
      </c>
      <c r="X12">
        <f>SUMIF(V$10:V$15,"=p",D$10:D$15)</f>
        <v>70</v>
      </c>
    </row>
    <row r="13" spans="1:24" ht="14.4" customHeight="1" x14ac:dyDescent="0.3">
      <c r="B13" s="91"/>
      <c r="C13" s="91"/>
      <c r="D13" s="92"/>
      <c r="E13" s="92"/>
      <c r="F13" s="92"/>
      <c r="G13" s="158"/>
      <c r="H13" s="158"/>
      <c r="I13" s="92"/>
      <c r="J13" s="92"/>
      <c r="K13" s="159"/>
      <c r="L13" s="158"/>
      <c r="M13" s="158"/>
      <c r="N13" s="92"/>
      <c r="O13" s="92"/>
      <c r="P13" s="92"/>
      <c r="Q13" s="158"/>
      <c r="R13" s="158"/>
      <c r="S13" s="92"/>
      <c r="T13" s="92"/>
      <c r="V13" s="53"/>
      <c r="W13" t="s">
        <v>101</v>
      </c>
      <c r="X13">
        <f>SUMIF(V$10:V$15,"=T",D$10:D$15)</f>
        <v>30</v>
      </c>
    </row>
    <row r="14" spans="1:24" s="101" customFormat="1" ht="14.4" customHeight="1" x14ac:dyDescent="0.3">
      <c r="B14" s="100"/>
      <c r="C14" s="100"/>
      <c r="D14" s="241" t="s">
        <v>11</v>
      </c>
      <c r="E14" s="241"/>
      <c r="F14" s="241"/>
      <c r="G14" s="241"/>
      <c r="H14" s="241"/>
      <c r="I14" s="241"/>
      <c r="J14" s="34"/>
      <c r="K14" s="130"/>
      <c r="L14" s="100"/>
      <c r="M14" s="100"/>
      <c r="N14" s="34"/>
      <c r="O14" s="34"/>
      <c r="P14" s="34"/>
      <c r="Q14" s="100"/>
      <c r="R14" s="100"/>
      <c r="S14" s="34"/>
      <c r="T14" s="34"/>
      <c r="V14" s="53"/>
      <c r="W14" t="s">
        <v>102</v>
      </c>
      <c r="X14">
        <f>SUMIF(V$10:V$15,"=A",D$10:D$15)</f>
        <v>10</v>
      </c>
    </row>
    <row r="15" spans="1:24" s="101" customFormat="1" ht="14.4" customHeight="1" x14ac:dyDescent="0.3">
      <c r="B15" s="131">
        <f>B12+TIME(0,D12,0)</f>
        <v>0.4861111111111111</v>
      </c>
      <c r="C15" s="131">
        <f>C12+TIME(0,D12,0)</f>
        <v>0.56944444444444442</v>
      </c>
      <c r="D15" s="154">
        <v>10</v>
      </c>
      <c r="E15" s="252" t="s">
        <v>86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4"/>
      <c r="V15" s="53" t="s">
        <v>102</v>
      </c>
      <c r="W15" s="53"/>
      <c r="X15"/>
    </row>
    <row r="16" spans="1:24" hidden="1" x14ac:dyDescent="0.3">
      <c r="A16"/>
      <c r="B16" s="62"/>
      <c r="C16" s="81" t="s">
        <v>14</v>
      </c>
      <c r="D16" s="62">
        <f>SUM(D10:D15)</f>
        <v>110</v>
      </c>
      <c r="E16" s="18"/>
      <c r="F16" s="18"/>
      <c r="G16" s="18"/>
      <c r="H16" s="18"/>
      <c r="I16" s="134">
        <f>SUM(I10:I12)+D15</f>
        <v>110</v>
      </c>
      <c r="J16" s="18"/>
      <c r="N16" s="134">
        <f>SUM(N10:N12)+D15</f>
        <v>110</v>
      </c>
      <c r="S16" s="134">
        <f>SUM(S10:S12)+D15</f>
        <v>110</v>
      </c>
      <c r="V16" s="53"/>
      <c r="W16"/>
      <c r="X16"/>
    </row>
    <row r="17" spans="1:24" x14ac:dyDescent="0.3">
      <c r="C17" s="20"/>
      <c r="D17" s="20"/>
      <c r="E17" s="18"/>
      <c r="F17" s="18"/>
      <c r="G17" s="18"/>
      <c r="H17" s="18"/>
      <c r="I17" s="18"/>
      <c r="J17" s="18"/>
      <c r="V17"/>
      <c r="W17"/>
      <c r="X17"/>
    </row>
    <row r="18" spans="1:24" x14ac:dyDescent="0.3">
      <c r="B18" s="20"/>
      <c r="C18" s="20"/>
      <c r="D18" s="214" t="s">
        <v>90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V18"/>
      <c r="W18"/>
      <c r="X18"/>
    </row>
    <row r="19" spans="1:24" x14ac:dyDescent="0.3">
      <c r="B19" s="20"/>
      <c r="C19" s="20"/>
      <c r="D19" s="21"/>
      <c r="E19" s="21"/>
      <c r="F19" s="21"/>
      <c r="G19" s="20"/>
      <c r="H19" s="20"/>
      <c r="I19" s="21"/>
      <c r="J19" s="21"/>
      <c r="V19"/>
      <c r="W19"/>
      <c r="X19"/>
    </row>
    <row r="20" spans="1:24" s="27" customFormat="1" x14ac:dyDescent="0.3">
      <c r="B20" s="62"/>
      <c r="C20" s="62"/>
      <c r="E20" s="27" t="s">
        <v>66</v>
      </c>
      <c r="G20" s="62"/>
      <c r="H20" s="62"/>
      <c r="V20"/>
      <c r="W20"/>
      <c r="X20"/>
    </row>
    <row r="21" spans="1:24" s="27" customFormat="1" x14ac:dyDescent="0.3">
      <c r="B21" s="62"/>
      <c r="C21" s="62"/>
      <c r="E21" s="27" t="s">
        <v>26</v>
      </c>
      <c r="G21" s="62"/>
      <c r="H21" s="62"/>
    </row>
    <row r="22" spans="1:24" x14ac:dyDescent="0.3">
      <c r="E22" s="59" t="s">
        <v>36</v>
      </c>
    </row>
    <row r="24" spans="1:24" x14ac:dyDescent="0.3">
      <c r="A24" t="s">
        <v>74</v>
      </c>
    </row>
    <row r="27" spans="1:24" x14ac:dyDescent="0.3">
      <c r="B27" s="216">
        <v>4</v>
      </c>
      <c r="C27" s="216"/>
      <c r="D27" s="2" t="s">
        <v>0</v>
      </c>
      <c r="E27" s="2"/>
      <c r="F27" s="2"/>
      <c r="G27" s="2"/>
      <c r="H27"/>
      <c r="I27" s="31"/>
      <c r="J27"/>
      <c r="K27"/>
    </row>
    <row r="28" spans="1:24" x14ac:dyDescent="0.3">
      <c r="B28" s="216"/>
      <c r="C28" s="216"/>
      <c r="D28" s="8" t="s">
        <v>1</v>
      </c>
      <c r="E28" s="8"/>
      <c r="F28" s="8"/>
      <c r="G28" s="8"/>
      <c r="H28"/>
      <c r="I28"/>
      <c r="J28"/>
      <c r="K28"/>
    </row>
    <row r="29" spans="1:24" x14ac:dyDescent="0.3">
      <c r="B29" s="216"/>
      <c r="C29" s="216"/>
      <c r="D29" s="29" t="s">
        <v>2</v>
      </c>
      <c r="E29" s="29"/>
      <c r="F29" s="29"/>
      <c r="G29" s="29"/>
      <c r="H29"/>
      <c r="I29"/>
      <c r="J29"/>
      <c r="K29"/>
    </row>
    <row r="31" spans="1:24" x14ac:dyDescent="0.3">
      <c r="B31" s="235" t="s">
        <v>4</v>
      </c>
      <c r="C31" s="235"/>
      <c r="D31" s="115" t="s">
        <v>5</v>
      </c>
      <c r="E31" s="120" t="s">
        <v>6</v>
      </c>
      <c r="F31" s="19"/>
      <c r="G31" s="242" t="s">
        <v>4</v>
      </c>
      <c r="H31" s="243"/>
      <c r="I31" s="115" t="s">
        <v>5</v>
      </c>
      <c r="J31" s="120" t="s">
        <v>6</v>
      </c>
      <c r="L31" s="235" t="s">
        <v>4</v>
      </c>
      <c r="M31" s="235"/>
      <c r="N31" s="115" t="s">
        <v>5</v>
      </c>
      <c r="O31" s="120" t="s">
        <v>6</v>
      </c>
      <c r="P31" s="19"/>
      <c r="Q31" s="242" t="s">
        <v>4</v>
      </c>
      <c r="R31" s="243"/>
      <c r="S31" s="115" t="s">
        <v>5</v>
      </c>
      <c r="T31" s="120" t="s">
        <v>6</v>
      </c>
    </row>
    <row r="32" spans="1:24" x14ac:dyDescent="0.3">
      <c r="B32" s="93"/>
      <c r="C32" s="93"/>
      <c r="D32" s="94"/>
      <c r="E32" s="93"/>
      <c r="F32" s="93"/>
      <c r="G32" s="93"/>
      <c r="H32" s="93"/>
      <c r="I32" s="94"/>
      <c r="J32" s="93"/>
      <c r="L32" s="93"/>
      <c r="M32" s="93"/>
      <c r="N32" s="94"/>
      <c r="O32" s="93"/>
      <c r="P32" s="93"/>
      <c r="Q32" s="93"/>
      <c r="R32" s="93"/>
      <c r="S32" s="94"/>
      <c r="T32" s="93"/>
    </row>
    <row r="33" spans="1:20" x14ac:dyDescent="0.3">
      <c r="A33" s="21"/>
      <c r="B33" s="20"/>
      <c r="C33" s="20"/>
      <c r="D33" s="27" t="s">
        <v>49</v>
      </c>
      <c r="E33" s="27"/>
      <c r="F33" s="27"/>
      <c r="G33" s="27"/>
      <c r="H33" s="27"/>
      <c r="I33" s="244" t="s">
        <v>50</v>
      </c>
      <c r="J33" s="244"/>
      <c r="K33" s="21"/>
      <c r="L33" s="20"/>
      <c r="M33" s="20"/>
      <c r="N33" s="27" t="s">
        <v>49</v>
      </c>
      <c r="O33" s="18"/>
      <c r="P33" s="18"/>
      <c r="Q33" s="18"/>
      <c r="R33" s="18"/>
      <c r="S33" s="27" t="s">
        <v>49</v>
      </c>
      <c r="T33" s="18"/>
    </row>
    <row r="34" spans="1:20" ht="15.6" x14ac:dyDescent="0.3">
      <c r="A34" s="23"/>
      <c r="B34" s="245" t="s">
        <v>29</v>
      </c>
      <c r="C34" s="246"/>
      <c r="D34" s="246"/>
      <c r="E34" s="247"/>
      <c r="F34" s="22"/>
      <c r="G34" s="245" t="s">
        <v>53</v>
      </c>
      <c r="H34" s="246"/>
      <c r="I34" s="246"/>
      <c r="J34" s="247"/>
      <c r="K34" s="23"/>
      <c r="L34" s="245" t="s">
        <v>30</v>
      </c>
      <c r="M34" s="246"/>
      <c r="N34" s="246"/>
      <c r="O34" s="247"/>
      <c r="P34" s="22"/>
      <c r="Q34" s="245" t="s">
        <v>37</v>
      </c>
      <c r="R34" s="246"/>
      <c r="S34" s="246"/>
      <c r="T34" s="247"/>
    </row>
    <row r="35" spans="1:20" ht="28.8" x14ac:dyDescent="0.3">
      <c r="B35" s="90">
        <v>0.4236111111111111</v>
      </c>
      <c r="C35" s="90">
        <v>0.51388888888888895</v>
      </c>
      <c r="D35" s="124">
        <v>30</v>
      </c>
      <c r="E35" s="42" t="s">
        <v>32</v>
      </c>
      <c r="F35" s="34"/>
      <c r="G35" s="260">
        <v>0.4236111111111111</v>
      </c>
      <c r="H35" s="260">
        <v>0.51388888888888895</v>
      </c>
      <c r="I35" s="248">
        <v>45</v>
      </c>
      <c r="J35" s="249" t="s">
        <v>31</v>
      </c>
      <c r="K35" s="38"/>
      <c r="L35" s="90">
        <v>0.4236111111111111</v>
      </c>
      <c r="M35" s="90">
        <v>0.51388888888888895</v>
      </c>
      <c r="N35" s="124">
        <v>15</v>
      </c>
      <c r="O35" s="42" t="s">
        <v>61</v>
      </c>
      <c r="P35" s="34"/>
      <c r="Q35" s="90">
        <v>0.4236111111111111</v>
      </c>
      <c r="R35" s="90">
        <v>0.51388888888888895</v>
      </c>
      <c r="S35" s="124">
        <v>55</v>
      </c>
      <c r="T35" s="42" t="s">
        <v>63</v>
      </c>
    </row>
    <row r="36" spans="1:20" ht="28.8" x14ac:dyDescent="0.3">
      <c r="B36" s="123">
        <v>0.44444444444444442</v>
      </c>
      <c r="C36" s="123">
        <v>0.53472222222222221</v>
      </c>
      <c r="D36" s="124">
        <v>15</v>
      </c>
      <c r="E36" s="42" t="s">
        <v>61</v>
      </c>
      <c r="F36" s="34"/>
      <c r="G36" s="261"/>
      <c r="H36" s="261"/>
      <c r="I36" s="248"/>
      <c r="J36" s="249"/>
      <c r="K36" s="38"/>
      <c r="L36" s="123">
        <v>0.43402777777777773</v>
      </c>
      <c r="M36" s="123">
        <v>0.52430555555555558</v>
      </c>
      <c r="N36" s="124">
        <v>55</v>
      </c>
      <c r="O36" s="42" t="s">
        <v>63</v>
      </c>
      <c r="P36" s="34"/>
      <c r="Q36" s="259">
        <v>0.46180555555555558</v>
      </c>
      <c r="R36" s="259">
        <v>5.2083333333333336E-2</v>
      </c>
      <c r="S36" s="248">
        <v>45</v>
      </c>
      <c r="T36" s="249" t="s">
        <v>31</v>
      </c>
    </row>
    <row r="37" spans="1:20" x14ac:dyDescent="0.3">
      <c r="B37" s="123">
        <v>0.4548611111111111</v>
      </c>
      <c r="C37" s="123">
        <v>4.5138888888888888E-2</v>
      </c>
      <c r="D37" s="124">
        <v>55</v>
      </c>
      <c r="E37" s="42" t="s">
        <v>63</v>
      </c>
      <c r="F37" s="34"/>
      <c r="G37" s="123">
        <v>0.4548611111111111</v>
      </c>
      <c r="H37" s="123">
        <v>4.5138888888888888E-2</v>
      </c>
      <c r="I37" s="124">
        <v>55</v>
      </c>
      <c r="J37" s="42" t="s">
        <v>63</v>
      </c>
      <c r="K37" s="38"/>
      <c r="L37" s="123">
        <v>0.47222222222222227</v>
      </c>
      <c r="M37" s="123">
        <v>6.25E-2</v>
      </c>
      <c r="N37" s="124">
        <v>30</v>
      </c>
      <c r="O37" s="42" t="s">
        <v>32</v>
      </c>
      <c r="P37" s="34"/>
      <c r="Q37" s="259"/>
      <c r="R37" s="259"/>
      <c r="S37" s="248"/>
      <c r="T37" s="249"/>
    </row>
    <row r="38" spans="1:20" x14ac:dyDescent="0.3">
      <c r="A38"/>
      <c r="B38" s="117"/>
      <c r="C38" s="81" t="s">
        <v>14</v>
      </c>
      <c r="D38" s="117">
        <f>SUM(D35:D37)</f>
        <v>100</v>
      </c>
      <c r="E38" s="18"/>
      <c r="F38" s="18"/>
      <c r="G38" s="18"/>
      <c r="H38" s="18"/>
      <c r="I38" s="134">
        <f>SUM(I35:I37)</f>
        <v>100</v>
      </c>
      <c r="J38" s="18"/>
      <c r="N38" s="134">
        <f>SUM(N35:N37)</f>
        <v>100</v>
      </c>
      <c r="S38" s="134">
        <f>SUM(S35:S37)</f>
        <v>100</v>
      </c>
    </row>
    <row r="39" spans="1:20" x14ac:dyDescent="0.3">
      <c r="C39" s="20"/>
      <c r="D39" s="20"/>
      <c r="E39" s="18"/>
      <c r="F39" s="18"/>
      <c r="G39" s="18"/>
      <c r="H39" s="18"/>
      <c r="I39" s="18"/>
      <c r="J39" s="18"/>
    </row>
    <row r="40" spans="1:20" x14ac:dyDescent="0.3">
      <c r="B40" s="20"/>
      <c r="C40" s="20"/>
      <c r="D40" s="214" t="s">
        <v>24</v>
      </c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</row>
    <row r="41" spans="1:20" x14ac:dyDescent="0.3">
      <c r="B41" s="20"/>
      <c r="C41" s="20"/>
      <c r="D41" s="21"/>
      <c r="E41" s="21"/>
      <c r="F41" s="21"/>
      <c r="G41" s="20"/>
      <c r="H41" s="20"/>
      <c r="I41" s="21"/>
      <c r="J41" s="21"/>
    </row>
    <row r="42" spans="1:20" x14ac:dyDescent="0.3">
      <c r="A42" s="27"/>
      <c r="B42" s="117"/>
      <c r="C42" s="117"/>
      <c r="D42" s="27"/>
      <c r="E42" s="27" t="s">
        <v>66</v>
      </c>
      <c r="F42" s="27"/>
      <c r="G42" s="117"/>
      <c r="H42" s="11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3">
      <c r="A43" s="27"/>
      <c r="B43" s="117"/>
      <c r="C43" s="117"/>
      <c r="D43" s="27"/>
      <c r="E43" s="27" t="s">
        <v>26</v>
      </c>
      <c r="F43" s="27"/>
      <c r="G43" s="117"/>
      <c r="H43" s="11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3">
      <c r="E44" s="59" t="s">
        <v>36</v>
      </c>
    </row>
  </sheetData>
  <mergeCells count="40">
    <mergeCell ref="R36:R37"/>
    <mergeCell ref="S36:S37"/>
    <mergeCell ref="T36:T37"/>
    <mergeCell ref="D40:T40"/>
    <mergeCell ref="G35:G36"/>
    <mergeCell ref="H35:H36"/>
    <mergeCell ref="I35:I36"/>
    <mergeCell ref="J35:J36"/>
    <mergeCell ref="Q36:Q37"/>
    <mergeCell ref="I33:J33"/>
    <mergeCell ref="B34:E34"/>
    <mergeCell ref="G34:J34"/>
    <mergeCell ref="L34:O34"/>
    <mergeCell ref="Q34:T34"/>
    <mergeCell ref="B27:C29"/>
    <mergeCell ref="B31:C31"/>
    <mergeCell ref="G31:H31"/>
    <mergeCell ref="L31:M31"/>
    <mergeCell ref="Q31:R31"/>
    <mergeCell ref="D18:T18"/>
    <mergeCell ref="I10:I11"/>
    <mergeCell ref="J10:J11"/>
    <mergeCell ref="G10:G11"/>
    <mergeCell ref="H10:H11"/>
    <mergeCell ref="E15:T15"/>
    <mergeCell ref="Q10:Q11"/>
    <mergeCell ref="R10:R11"/>
    <mergeCell ref="S10:S11"/>
    <mergeCell ref="T10:T11"/>
    <mergeCell ref="D14:I14"/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showGridLines="0" zoomScale="130" zoomScaleNormal="130" workbookViewId="0">
      <selection activeCell="I15" sqref="I15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2" spans="1:14" x14ac:dyDescent="0.3">
      <c r="B2" s="216">
        <v>5</v>
      </c>
      <c r="C2" s="216"/>
      <c r="D2" s="2" t="s">
        <v>88</v>
      </c>
      <c r="E2" s="2"/>
      <c r="F2" s="6"/>
      <c r="G2" s="6"/>
    </row>
    <row r="3" spans="1:14" x14ac:dyDescent="0.3">
      <c r="B3" s="216"/>
      <c r="C3" s="216"/>
      <c r="D3" s="8" t="s">
        <v>89</v>
      </c>
      <c r="E3" s="8"/>
      <c r="F3" s="6"/>
      <c r="G3" s="6"/>
    </row>
    <row r="4" spans="1:14" x14ac:dyDescent="0.3">
      <c r="A4" t="s">
        <v>114</v>
      </c>
      <c r="B4" s="216"/>
      <c r="C4" s="216"/>
      <c r="D4" s="29" t="s">
        <v>2</v>
      </c>
      <c r="E4" s="29"/>
      <c r="F4" s="103"/>
      <c r="G4" s="103"/>
    </row>
    <row r="5" spans="1:14" x14ac:dyDescent="0.3">
      <c r="G5" t="s">
        <v>100</v>
      </c>
    </row>
    <row r="6" spans="1:14" x14ac:dyDescent="0.3">
      <c r="B6" s="215" t="s">
        <v>4</v>
      </c>
      <c r="C6" s="215"/>
      <c r="D6" s="61" t="s">
        <v>5</v>
      </c>
      <c r="E6" s="13" t="s">
        <v>6</v>
      </c>
    </row>
    <row r="7" spans="1:14" x14ac:dyDescent="0.3">
      <c r="B7" s="102">
        <v>10.416666666666666</v>
      </c>
      <c r="C7" s="102">
        <v>12.5</v>
      </c>
      <c r="D7" s="153">
        <v>15</v>
      </c>
      <c r="E7" s="213" t="s">
        <v>64</v>
      </c>
      <c r="G7" t="s">
        <v>102</v>
      </c>
    </row>
    <row r="8" spans="1:14" x14ac:dyDescent="0.3">
      <c r="B8" s="102">
        <f>B7+TIME(0,D7,0)</f>
        <v>10.427083333333332</v>
      </c>
      <c r="C8" s="102">
        <f>C7+TIME(0,D7,0)</f>
        <v>12.510416666666666</v>
      </c>
      <c r="D8" s="153">
        <v>10</v>
      </c>
      <c r="E8" s="44" t="s">
        <v>82</v>
      </c>
      <c r="G8" t="s">
        <v>102</v>
      </c>
    </row>
    <row r="9" spans="1:14" x14ac:dyDescent="0.3">
      <c r="A9" t="s">
        <v>115</v>
      </c>
      <c r="B9" s="102">
        <f>B8+TIME(0,D8,0)</f>
        <v>10.434027777777777</v>
      </c>
      <c r="C9" s="102">
        <f>C8+TIME(0,D8,0)</f>
        <v>12.517361111111111</v>
      </c>
      <c r="D9" s="151">
        <v>10</v>
      </c>
      <c r="E9" s="44" t="s">
        <v>96</v>
      </c>
      <c r="G9" t="s">
        <v>103</v>
      </c>
    </row>
    <row r="10" spans="1:14" ht="27" customHeight="1" x14ac:dyDescent="0.3">
      <c r="A10" t="s">
        <v>117</v>
      </c>
      <c r="B10" s="102">
        <f t="shared" ref="B10:B11" si="0">B9+TIME(0,D9,0)</f>
        <v>10.440972222222221</v>
      </c>
      <c r="C10" s="102">
        <f t="shared" ref="C10:C11" si="1">C9+TIME(0,D9,0)</f>
        <v>12.524305555555555</v>
      </c>
      <c r="D10" s="151">
        <v>65</v>
      </c>
      <c r="E10" s="58" t="s">
        <v>39</v>
      </c>
      <c r="G10" s="53" t="s">
        <v>103</v>
      </c>
      <c r="L10" s="72"/>
      <c r="M10" s="72"/>
      <c r="N10" s="72"/>
    </row>
    <row r="11" spans="1:14" x14ac:dyDescent="0.3">
      <c r="B11" s="102">
        <f t="shared" si="0"/>
        <v>10.486111111111111</v>
      </c>
      <c r="C11" s="102">
        <f t="shared" si="1"/>
        <v>12.569444444444445</v>
      </c>
      <c r="D11" s="151">
        <v>10</v>
      </c>
      <c r="E11" s="44" t="s">
        <v>86</v>
      </c>
      <c r="G11" s="53" t="s">
        <v>102</v>
      </c>
      <c r="H11" t="s">
        <v>103</v>
      </c>
      <c r="I11">
        <f ca="1">SUMIF(G$8:G$12,"=P",D$8:D$11)</f>
        <v>75</v>
      </c>
      <c r="L11" s="72"/>
      <c r="M11" s="72"/>
      <c r="N11" s="72"/>
    </row>
    <row r="12" spans="1:14" hidden="1" x14ac:dyDescent="0.3">
      <c r="B12" s="62"/>
      <c r="C12" s="81" t="s">
        <v>14</v>
      </c>
      <c r="D12" s="62">
        <f>SUM(D8:D11)</f>
        <v>95</v>
      </c>
      <c r="G12" s="53"/>
      <c r="H12" s="53" t="s">
        <v>103</v>
      </c>
      <c r="I12">
        <f t="shared" ref="I12" ca="1" si="2">SUMIF(G$8:G$12,"=T",D$8:D$11)</f>
        <v>0</v>
      </c>
    </row>
    <row r="13" spans="1:14" x14ac:dyDescent="0.3">
      <c r="B13" s="62"/>
      <c r="C13" s="62"/>
      <c r="G13" s="53"/>
      <c r="H13" t="s">
        <v>101</v>
      </c>
      <c r="I13">
        <f ca="1">SUMIF(G$8:G$12,"=T",D$8:D$11)</f>
        <v>0</v>
      </c>
    </row>
    <row r="14" spans="1:14" ht="14.4" customHeight="1" x14ac:dyDescent="0.3">
      <c r="B14" s="62"/>
      <c r="C14" s="62"/>
      <c r="D14" s="214" t="s">
        <v>90</v>
      </c>
      <c r="E14" s="214"/>
      <c r="F14" s="28"/>
      <c r="G14" s="53"/>
      <c r="H14" t="s">
        <v>102</v>
      </c>
      <c r="I14">
        <f>SUMIF(G$7:G$11,"=A",D$7:D$11)</f>
        <v>35</v>
      </c>
      <c r="J14" s="28"/>
    </row>
    <row r="15" spans="1:14" x14ac:dyDescent="0.3">
      <c r="G15" s="53"/>
      <c r="H15" s="53"/>
      <c r="J15" s="26"/>
      <c r="K15" s="26"/>
      <c r="L15" s="26"/>
      <c r="M15" s="26"/>
    </row>
    <row r="16" spans="1:14" x14ac:dyDescent="0.3">
      <c r="G16" s="53"/>
      <c r="J16" s="26"/>
      <c r="K16" s="6"/>
      <c r="L16" s="6"/>
      <c r="M16" s="26"/>
    </row>
    <row r="17" spans="1:13" x14ac:dyDescent="0.3">
      <c r="J17" s="26"/>
      <c r="K17" s="6"/>
      <c r="L17" s="6"/>
      <c r="M17" s="26"/>
    </row>
    <row r="18" spans="1:13" x14ac:dyDescent="0.3">
      <c r="J18" s="33"/>
      <c r="K18" s="34"/>
      <c r="L18" s="6"/>
      <c r="M18" s="26"/>
    </row>
    <row r="19" spans="1:13" x14ac:dyDescent="0.3">
      <c r="J19" s="26"/>
      <c r="K19" s="6"/>
      <c r="L19" s="6"/>
      <c r="M19" s="26"/>
    </row>
    <row r="20" spans="1:13" x14ac:dyDescent="0.3">
      <c r="A20" t="s">
        <v>74</v>
      </c>
      <c r="J20" s="26"/>
      <c r="K20" s="6"/>
      <c r="L20" s="6"/>
      <c r="M20" s="26"/>
    </row>
    <row r="21" spans="1:13" x14ac:dyDescent="0.3">
      <c r="I21" s="26"/>
      <c r="J21" s="26"/>
      <c r="K21" s="26"/>
      <c r="L21" s="26"/>
      <c r="M21" s="26"/>
    </row>
    <row r="22" spans="1:13" x14ac:dyDescent="0.3">
      <c r="B22" s="117"/>
      <c r="C22" s="117"/>
      <c r="I22" s="26"/>
      <c r="J22" s="26"/>
      <c r="K22" s="26"/>
      <c r="L22" s="26"/>
      <c r="M22" s="26"/>
    </row>
    <row r="23" spans="1:13" x14ac:dyDescent="0.3">
      <c r="B23" s="216">
        <v>5</v>
      </c>
      <c r="C23" s="216"/>
      <c r="D23" s="2" t="s">
        <v>0</v>
      </c>
      <c r="E23" s="2"/>
    </row>
    <row r="24" spans="1:13" x14ac:dyDescent="0.3">
      <c r="B24" s="216"/>
      <c r="C24" s="216"/>
      <c r="D24" s="8" t="s">
        <v>1</v>
      </c>
      <c r="E24" s="8"/>
    </row>
    <row r="25" spans="1:13" x14ac:dyDescent="0.3">
      <c r="B25" s="216"/>
      <c r="C25" s="216"/>
      <c r="D25" s="29" t="s">
        <v>2</v>
      </c>
      <c r="E25" s="29"/>
    </row>
    <row r="26" spans="1:13" x14ac:dyDescent="0.3">
      <c r="B26" s="117"/>
      <c r="C26" s="117"/>
    </row>
    <row r="27" spans="1:13" x14ac:dyDescent="0.3">
      <c r="B27" s="215" t="s">
        <v>4</v>
      </c>
      <c r="C27" s="215"/>
      <c r="D27" s="115" t="s">
        <v>5</v>
      </c>
      <c r="E27" s="13" t="s">
        <v>6</v>
      </c>
    </row>
    <row r="28" spans="1:13" x14ac:dyDescent="0.3">
      <c r="B28" s="102">
        <v>0.4236111111111111</v>
      </c>
      <c r="C28" s="102">
        <v>0.51388888888888895</v>
      </c>
      <c r="D28" s="124">
        <v>30</v>
      </c>
      <c r="E28" s="122" t="s">
        <v>64</v>
      </c>
    </row>
    <row r="29" spans="1:13" x14ac:dyDescent="0.3">
      <c r="B29" s="102">
        <v>0.44444444444444442</v>
      </c>
      <c r="C29" s="102">
        <v>0.53472222222222221</v>
      </c>
      <c r="D29" s="43">
        <v>10</v>
      </c>
      <c r="E29" s="44" t="s">
        <v>38</v>
      </c>
    </row>
    <row r="30" spans="1:13" x14ac:dyDescent="0.3">
      <c r="B30" s="102">
        <v>0.4513888888888889</v>
      </c>
      <c r="C30" s="102">
        <v>4.1666666666666664E-2</v>
      </c>
      <c r="D30" s="43">
        <v>10</v>
      </c>
      <c r="E30" s="44" t="s">
        <v>60</v>
      </c>
    </row>
    <row r="31" spans="1:13" x14ac:dyDescent="0.3">
      <c r="B31" s="102">
        <v>0.45833333333333331</v>
      </c>
      <c r="C31" s="102">
        <v>4.8611111111111112E-2</v>
      </c>
      <c r="D31" s="43">
        <v>60</v>
      </c>
      <c r="E31" s="58" t="s">
        <v>39</v>
      </c>
    </row>
    <row r="32" spans="1:13" x14ac:dyDescent="0.3">
      <c r="B32" s="117"/>
      <c r="C32" s="81" t="s">
        <v>14</v>
      </c>
      <c r="D32" s="117">
        <f>SUM(D28:D31)</f>
        <v>110</v>
      </c>
    </row>
    <row r="33" spans="2:5" x14ac:dyDescent="0.3">
      <c r="B33" s="117"/>
      <c r="C33" s="117"/>
    </row>
    <row r="34" spans="2:5" x14ac:dyDescent="0.3">
      <c r="B34" s="117"/>
      <c r="C34" s="117"/>
      <c r="D34" s="214" t="s">
        <v>24</v>
      </c>
      <c r="E34" s="214"/>
    </row>
    <row r="35" spans="2:5" x14ac:dyDescent="0.3">
      <c r="B35" s="117"/>
      <c r="C35" s="117"/>
    </row>
  </sheetData>
  <mergeCells count="6">
    <mergeCell ref="D34:E34"/>
    <mergeCell ref="B6:C6"/>
    <mergeCell ref="D14:E14"/>
    <mergeCell ref="B2:C4"/>
    <mergeCell ref="B23:C25"/>
    <mergeCell ref="B27:C2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zoomScaleNormal="100" workbookViewId="0">
      <selection activeCell="C32" sqref="C3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1:9" x14ac:dyDescent="0.3">
      <c r="B2" s="216">
        <v>6</v>
      </c>
      <c r="C2" s="216"/>
      <c r="D2" s="2" t="s">
        <v>88</v>
      </c>
      <c r="E2" s="2"/>
      <c r="F2" s="6"/>
      <c r="G2" s="6"/>
    </row>
    <row r="3" spans="1:9" x14ac:dyDescent="0.3">
      <c r="B3" s="216"/>
      <c r="C3" s="216"/>
      <c r="D3" s="8" t="s">
        <v>89</v>
      </c>
      <c r="E3" s="8"/>
      <c r="F3" s="6"/>
      <c r="G3" s="6"/>
    </row>
    <row r="4" spans="1:9" x14ac:dyDescent="0.3">
      <c r="A4" t="s">
        <v>114</v>
      </c>
      <c r="B4" s="216"/>
      <c r="C4" s="216"/>
      <c r="D4" s="29" t="s">
        <v>2</v>
      </c>
      <c r="E4" s="29"/>
      <c r="F4" s="103"/>
      <c r="G4" s="103"/>
    </row>
    <row r="5" spans="1:9" x14ac:dyDescent="0.3">
      <c r="A5" t="s">
        <v>116</v>
      </c>
      <c r="G5" t="s">
        <v>100</v>
      </c>
    </row>
    <row r="6" spans="1:9" x14ac:dyDescent="0.3">
      <c r="B6" s="215" t="s">
        <v>4</v>
      </c>
      <c r="C6" s="215"/>
      <c r="D6" s="61" t="s">
        <v>5</v>
      </c>
      <c r="E6" s="13" t="s">
        <v>6</v>
      </c>
    </row>
    <row r="7" spans="1:9" x14ac:dyDescent="0.3">
      <c r="B7" s="102">
        <v>0.41666666666666669</v>
      </c>
      <c r="C7" s="102">
        <v>0.5</v>
      </c>
      <c r="D7" s="152">
        <v>10</v>
      </c>
      <c r="E7" s="47" t="s">
        <v>69</v>
      </c>
      <c r="G7" t="s">
        <v>101</v>
      </c>
    </row>
    <row r="8" spans="1:9" ht="43.2" customHeight="1" x14ac:dyDescent="0.3">
      <c r="B8" s="102">
        <f>B7+TIME(0,D7,0)</f>
        <v>0.4236111111111111</v>
      </c>
      <c r="C8" s="102">
        <f>C7+TIME(0,D7,0)</f>
        <v>0.50694444444444442</v>
      </c>
      <c r="D8" s="151">
        <v>65</v>
      </c>
      <c r="E8" s="107" t="s">
        <v>40</v>
      </c>
      <c r="G8" t="s">
        <v>103</v>
      </c>
    </row>
    <row r="9" spans="1:9" x14ac:dyDescent="0.3">
      <c r="B9" s="102">
        <f t="shared" ref="B9:B12" si="0">B8+TIME(0,D8,0)</f>
        <v>0.46875</v>
      </c>
      <c r="C9" s="102">
        <f t="shared" ref="C9:C12" si="1">C8+TIME(0,D8,0)</f>
        <v>0.55208333333333326</v>
      </c>
      <c r="D9" s="150">
        <v>5</v>
      </c>
      <c r="E9" s="30" t="s">
        <v>41</v>
      </c>
      <c r="G9" s="53" t="s">
        <v>103</v>
      </c>
    </row>
    <row r="10" spans="1:9" x14ac:dyDescent="0.3">
      <c r="B10" s="102">
        <f t="shared" si="0"/>
        <v>0.47222222222222221</v>
      </c>
      <c r="C10" s="102">
        <f t="shared" si="1"/>
        <v>0.55555555555555547</v>
      </c>
      <c r="D10" s="150">
        <v>15</v>
      </c>
      <c r="E10" s="30" t="s">
        <v>42</v>
      </c>
      <c r="G10" s="53" t="s">
        <v>103</v>
      </c>
    </row>
    <row r="11" spans="1:9" x14ac:dyDescent="0.3">
      <c r="B11" s="102">
        <f t="shared" si="0"/>
        <v>0.4826388888888889</v>
      </c>
      <c r="C11" s="102">
        <f t="shared" si="1"/>
        <v>0.5659722222222221</v>
      </c>
      <c r="D11" s="150">
        <v>10</v>
      </c>
      <c r="E11" s="47" t="s">
        <v>98</v>
      </c>
      <c r="G11" s="53" t="s">
        <v>103</v>
      </c>
      <c r="H11" s="53" t="s">
        <v>103</v>
      </c>
      <c r="I11">
        <f>SUMIF(G7:G12,"=p",D7:D12)</f>
        <v>95</v>
      </c>
    </row>
    <row r="12" spans="1:9" x14ac:dyDescent="0.3">
      <c r="B12" s="102">
        <f t="shared" si="0"/>
        <v>0.48958333333333331</v>
      </c>
      <c r="C12" s="102">
        <f t="shared" si="1"/>
        <v>0.57291666666666652</v>
      </c>
      <c r="D12" s="150">
        <v>5</v>
      </c>
      <c r="E12" s="47" t="s">
        <v>86</v>
      </c>
      <c r="G12" s="53" t="s">
        <v>102</v>
      </c>
      <c r="H12" t="s">
        <v>101</v>
      </c>
      <c r="I12">
        <f>SUMIF(G$7:G$13,"=T",D$7:D$13)</f>
        <v>10</v>
      </c>
    </row>
    <row r="13" spans="1:9" hidden="1" x14ac:dyDescent="0.3">
      <c r="C13" s="81" t="s">
        <v>14</v>
      </c>
      <c r="D13" s="62">
        <f>SUM(D7:D12)</f>
        <v>110</v>
      </c>
      <c r="G13" s="53" t="s">
        <v>103</v>
      </c>
      <c r="H13" t="s">
        <v>102</v>
      </c>
      <c r="I13">
        <f t="shared" ref="I13" si="2">SUMIF(G$7:G$13,"=A",D$7:D$13)</f>
        <v>5</v>
      </c>
    </row>
    <row r="14" spans="1:9" x14ac:dyDescent="0.3">
      <c r="B14" s="112"/>
      <c r="C14" s="81"/>
      <c r="D14" s="112"/>
      <c r="G14" s="53"/>
      <c r="H14" s="53" t="s">
        <v>102</v>
      </c>
      <c r="I14">
        <f>SUMIF(G$7:G$13,"=A",D$7:D$13)</f>
        <v>5</v>
      </c>
    </row>
    <row r="15" spans="1:9" x14ac:dyDescent="0.3">
      <c r="B15" s="59" t="s">
        <v>99</v>
      </c>
      <c r="G15" s="53"/>
    </row>
    <row r="17" spans="1:5" x14ac:dyDescent="0.3">
      <c r="B17" s="59"/>
    </row>
    <row r="20" spans="1:5" x14ac:dyDescent="0.3">
      <c r="A20" t="s">
        <v>74</v>
      </c>
    </row>
    <row r="22" spans="1:5" x14ac:dyDescent="0.3">
      <c r="B22" s="117"/>
      <c r="C22" s="117"/>
    </row>
    <row r="23" spans="1:5" x14ac:dyDescent="0.3">
      <c r="B23" s="216">
        <v>6</v>
      </c>
      <c r="C23" s="216"/>
      <c r="D23" s="2" t="s">
        <v>0</v>
      </c>
      <c r="E23" s="2"/>
    </row>
    <row r="24" spans="1:5" x14ac:dyDescent="0.3">
      <c r="B24" s="216"/>
      <c r="C24" s="216"/>
      <c r="D24" s="8" t="s">
        <v>1</v>
      </c>
      <c r="E24" s="8"/>
    </row>
    <row r="25" spans="1:5" x14ac:dyDescent="0.3">
      <c r="B25" s="216"/>
      <c r="C25" s="216"/>
      <c r="D25" s="29" t="s">
        <v>2</v>
      </c>
      <c r="E25" s="29"/>
    </row>
    <row r="26" spans="1:5" x14ac:dyDescent="0.3">
      <c r="B26" s="117"/>
      <c r="C26" s="117"/>
    </row>
    <row r="27" spans="1:5" x14ac:dyDescent="0.3">
      <c r="B27" s="262" t="s">
        <v>4</v>
      </c>
      <c r="C27" s="263"/>
      <c r="D27" s="115" t="s">
        <v>5</v>
      </c>
      <c r="E27" s="13" t="s">
        <v>6</v>
      </c>
    </row>
    <row r="28" spans="1:5" x14ac:dyDescent="0.3">
      <c r="B28" s="9">
        <v>0.4236111111111111</v>
      </c>
      <c r="C28" s="9">
        <v>0.51388888888888895</v>
      </c>
      <c r="D28" s="127">
        <v>10</v>
      </c>
      <c r="E28" s="47" t="s">
        <v>77</v>
      </c>
    </row>
    <row r="29" spans="1:5" x14ac:dyDescent="0.3">
      <c r="B29" s="90">
        <v>0.43055555555555558</v>
      </c>
      <c r="C29" s="90">
        <v>0.52083333333333337</v>
      </c>
      <c r="D29" s="43">
        <v>65</v>
      </c>
      <c r="E29" s="107" t="s">
        <v>40</v>
      </c>
    </row>
    <row r="30" spans="1:5" x14ac:dyDescent="0.3">
      <c r="B30" s="9">
        <v>0.47569444444444442</v>
      </c>
      <c r="C30" s="9">
        <v>6.5972222222222224E-2</v>
      </c>
      <c r="D30" s="1">
        <v>10</v>
      </c>
      <c r="E30" s="30" t="s">
        <v>41</v>
      </c>
    </row>
    <row r="31" spans="1:5" x14ac:dyDescent="0.3">
      <c r="B31" s="9">
        <v>0.4826388888888889</v>
      </c>
      <c r="C31" s="9">
        <v>7.2916666666666671E-2</v>
      </c>
      <c r="D31" s="1">
        <v>15</v>
      </c>
      <c r="E31" s="30" t="s">
        <v>42</v>
      </c>
    </row>
    <row r="32" spans="1:5" x14ac:dyDescent="0.3">
      <c r="B32" s="9">
        <v>0.49305555555555558</v>
      </c>
      <c r="C32" s="9">
        <v>8.3333333333333329E-2</v>
      </c>
      <c r="D32" s="1">
        <v>10</v>
      </c>
      <c r="E32" s="47" t="s">
        <v>78</v>
      </c>
    </row>
    <row r="33" spans="2:4" x14ac:dyDescent="0.3">
      <c r="B33" s="117"/>
      <c r="C33" s="81" t="s">
        <v>14</v>
      </c>
      <c r="D33" s="117">
        <f>SUM(D28:D32)</f>
        <v>110</v>
      </c>
    </row>
    <row r="34" spans="2:4" x14ac:dyDescent="0.3">
      <c r="B34" s="117"/>
      <c r="C34" s="81"/>
      <c r="D34" s="117"/>
    </row>
    <row r="35" spans="2:4" x14ac:dyDescent="0.3">
      <c r="B35" s="59" t="s">
        <v>70</v>
      </c>
      <c r="C35" s="117"/>
    </row>
  </sheetData>
  <mergeCells count="4">
    <mergeCell ref="B6:C6"/>
    <mergeCell ref="B2:C4"/>
    <mergeCell ref="B23:C25"/>
    <mergeCell ref="B27:C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zoomScaleNormal="100" workbookViewId="0">
      <selection activeCell="E16" sqref="E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1:10" x14ac:dyDescent="0.3">
      <c r="B2" s="216">
        <v>7</v>
      </c>
      <c r="C2" s="216"/>
      <c r="D2" s="2" t="s">
        <v>88</v>
      </c>
      <c r="E2" s="2"/>
      <c r="F2" s="6"/>
      <c r="G2" s="6"/>
    </row>
    <row r="3" spans="1:10" x14ac:dyDescent="0.3">
      <c r="B3" s="216"/>
      <c r="C3" s="216"/>
      <c r="D3" s="8" t="s">
        <v>89</v>
      </c>
      <c r="E3" s="8"/>
      <c r="F3" s="6"/>
      <c r="G3" s="6"/>
    </row>
    <row r="4" spans="1:10" x14ac:dyDescent="0.3">
      <c r="A4" t="s">
        <v>114</v>
      </c>
      <c r="B4" s="216"/>
      <c r="C4" s="216"/>
      <c r="D4" s="29" t="s">
        <v>2</v>
      </c>
      <c r="E4" s="29"/>
      <c r="F4" s="103"/>
      <c r="G4" s="103"/>
    </row>
    <row r="5" spans="1:10" x14ac:dyDescent="0.3">
      <c r="A5" t="s">
        <v>116</v>
      </c>
      <c r="D5" s="10"/>
      <c r="E5" s="10"/>
      <c r="G5" t="s">
        <v>100</v>
      </c>
    </row>
    <row r="6" spans="1:10" x14ac:dyDescent="0.3">
      <c r="B6" s="215" t="s">
        <v>4</v>
      </c>
      <c r="C6" s="215"/>
      <c r="D6" s="61" t="s">
        <v>5</v>
      </c>
      <c r="E6" s="13" t="s">
        <v>6</v>
      </c>
    </row>
    <row r="7" spans="1:10" x14ac:dyDescent="0.3">
      <c r="B7" s="102">
        <v>0.41666666666666669</v>
      </c>
      <c r="C7" s="102">
        <v>0.5</v>
      </c>
      <c r="D7" s="150">
        <v>10</v>
      </c>
      <c r="E7" s="63" t="s">
        <v>71</v>
      </c>
      <c r="G7" t="s">
        <v>101</v>
      </c>
    </row>
    <row r="8" spans="1:10" ht="45" customHeight="1" x14ac:dyDescent="0.3">
      <c r="B8" s="102">
        <f>B7+TIME(0,D7,0)</f>
        <v>0.4236111111111111</v>
      </c>
      <c r="C8" s="102">
        <f>C7+TIME(0,D7,0)</f>
        <v>0.50694444444444442</v>
      </c>
      <c r="D8" s="151">
        <v>90</v>
      </c>
      <c r="E8" s="58" t="s">
        <v>68</v>
      </c>
      <c r="G8" t="s">
        <v>103</v>
      </c>
    </row>
    <row r="9" spans="1:10" ht="14.4" customHeight="1" x14ac:dyDescent="0.3">
      <c r="B9" s="102">
        <f>B8+TIME(0,D8,0)</f>
        <v>0.4861111111111111</v>
      </c>
      <c r="C9" s="102">
        <f>C8+TIME(0,D8,0)</f>
        <v>0.56944444444444442</v>
      </c>
      <c r="D9" s="151">
        <v>10</v>
      </c>
      <c r="E9" s="63" t="s">
        <v>86</v>
      </c>
      <c r="G9" s="53" t="s">
        <v>102</v>
      </c>
    </row>
    <row r="10" spans="1:10" hidden="1" x14ac:dyDescent="0.3">
      <c r="B10" s="62"/>
      <c r="C10" s="81" t="s">
        <v>14</v>
      </c>
      <c r="D10" s="62">
        <f>SUM(D7:D9)</f>
        <v>110</v>
      </c>
      <c r="E10" s="4"/>
      <c r="G10" s="53" t="s">
        <v>101</v>
      </c>
    </row>
    <row r="11" spans="1:10" x14ac:dyDescent="0.3">
      <c r="B11" s="62"/>
      <c r="C11" s="64"/>
      <c r="D11" s="26"/>
      <c r="G11" s="53"/>
      <c r="H11" s="53" t="s">
        <v>103</v>
      </c>
      <c r="I11">
        <f>SUMIF(G$7:G$9,"=p",D$7:D$9)</f>
        <v>90</v>
      </c>
    </row>
    <row r="12" spans="1:10" ht="14.4" customHeight="1" x14ac:dyDescent="0.3">
      <c r="B12" s="62"/>
      <c r="C12" s="62"/>
      <c r="D12" s="264"/>
      <c r="E12" s="264"/>
      <c r="F12" s="28"/>
      <c r="G12" s="53"/>
      <c r="H12" t="s">
        <v>101</v>
      </c>
      <c r="I12">
        <f>SUMIF(G$7:G$9,"=T",D$7:D$9)</f>
        <v>10</v>
      </c>
      <c r="J12" s="28"/>
    </row>
    <row r="13" spans="1:10" x14ac:dyDescent="0.3">
      <c r="G13" s="53"/>
      <c r="H13" t="s">
        <v>102</v>
      </c>
      <c r="I13">
        <f>SUMIF(G$7:G$9,"=A",D$7:D$9)</f>
        <v>10</v>
      </c>
    </row>
    <row r="14" spans="1:10" x14ac:dyDescent="0.3">
      <c r="G14" s="53"/>
      <c r="H14" s="53"/>
    </row>
    <row r="15" spans="1:10" x14ac:dyDescent="0.3">
      <c r="G15" s="53"/>
    </row>
    <row r="17" spans="1:5" x14ac:dyDescent="0.3">
      <c r="A17" t="s">
        <v>74</v>
      </c>
    </row>
    <row r="19" spans="1:5" x14ac:dyDescent="0.3">
      <c r="B19" s="117"/>
      <c r="C19" s="117"/>
    </row>
    <row r="20" spans="1:5" x14ac:dyDescent="0.3">
      <c r="B20" s="216">
        <v>7</v>
      </c>
      <c r="C20" s="216"/>
      <c r="D20" s="2" t="s">
        <v>0</v>
      </c>
      <c r="E20" s="2"/>
    </row>
    <row r="21" spans="1:5" x14ac:dyDescent="0.3">
      <c r="B21" s="216"/>
      <c r="C21" s="216"/>
      <c r="D21" s="8" t="s">
        <v>1</v>
      </c>
      <c r="E21" s="8"/>
    </row>
    <row r="22" spans="1:5" x14ac:dyDescent="0.3">
      <c r="B22" s="216"/>
      <c r="C22" s="216"/>
      <c r="D22" s="29" t="s">
        <v>2</v>
      </c>
      <c r="E22" s="29"/>
    </row>
    <row r="23" spans="1:5" x14ac:dyDescent="0.3">
      <c r="B23" s="117"/>
      <c r="C23" s="117"/>
      <c r="D23" s="117"/>
      <c r="E23" s="117"/>
    </row>
    <row r="24" spans="1:5" x14ac:dyDescent="0.3">
      <c r="B24" s="215" t="s">
        <v>4</v>
      </c>
      <c r="C24" s="215"/>
      <c r="D24" s="115" t="s">
        <v>5</v>
      </c>
      <c r="E24" s="13" t="s">
        <v>6</v>
      </c>
    </row>
    <row r="25" spans="1:5" x14ac:dyDescent="0.3">
      <c r="B25" s="9">
        <v>0.4236111111111111</v>
      </c>
      <c r="C25" s="9">
        <v>0.51388888888888895</v>
      </c>
      <c r="D25" s="1">
        <v>15</v>
      </c>
      <c r="E25" s="132" t="s">
        <v>76</v>
      </c>
    </row>
    <row r="26" spans="1:5" x14ac:dyDescent="0.3">
      <c r="B26" s="90">
        <v>0.43402777777777773</v>
      </c>
      <c r="C26" s="90">
        <v>0.52430555555555558</v>
      </c>
      <c r="D26" s="43">
        <v>95</v>
      </c>
      <c r="E26" s="58" t="s">
        <v>68</v>
      </c>
    </row>
    <row r="27" spans="1:5" x14ac:dyDescent="0.3">
      <c r="B27" s="117"/>
      <c r="C27" s="81" t="s">
        <v>14</v>
      </c>
      <c r="D27" s="117">
        <f>SUM(D25:D26)</f>
        <v>110</v>
      </c>
      <c r="E27" s="119"/>
    </row>
    <row r="28" spans="1:5" x14ac:dyDescent="0.3">
      <c r="B28" s="117"/>
      <c r="C28" s="118"/>
      <c r="D28" s="26"/>
    </row>
    <row r="29" spans="1:5" x14ac:dyDescent="0.3">
      <c r="B29" s="117"/>
      <c r="C29" s="117"/>
      <c r="D29" s="264"/>
      <c r="E29" s="264"/>
    </row>
  </sheetData>
  <mergeCells count="6">
    <mergeCell ref="D29:E29"/>
    <mergeCell ref="B6:C6"/>
    <mergeCell ref="D12:E12"/>
    <mergeCell ref="B2:C4"/>
    <mergeCell ref="B20:C22"/>
    <mergeCell ref="B24:C2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showGridLines="0" zoomScaleNormal="100" workbookViewId="0">
      <selection activeCell="J22" sqref="J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4" x14ac:dyDescent="0.3">
      <c r="B2" s="216">
        <v>8</v>
      </c>
      <c r="C2" s="216"/>
      <c r="D2" s="2" t="s">
        <v>88</v>
      </c>
      <c r="E2" s="2"/>
      <c r="F2" s="6"/>
      <c r="G2" s="6"/>
      <c r="H2"/>
    </row>
    <row r="3" spans="2:14" x14ac:dyDescent="0.3">
      <c r="B3" s="216"/>
      <c r="C3" s="216"/>
      <c r="D3" s="8" t="s">
        <v>89</v>
      </c>
      <c r="E3" s="8"/>
      <c r="F3" s="6"/>
      <c r="G3" s="6"/>
      <c r="H3"/>
    </row>
    <row r="4" spans="2:14" x14ac:dyDescent="0.3">
      <c r="B4" s="216"/>
      <c r="C4" s="216"/>
      <c r="D4" s="29" t="s">
        <v>2</v>
      </c>
      <c r="E4" s="29"/>
      <c r="F4" s="103"/>
      <c r="G4" s="103"/>
      <c r="H4"/>
    </row>
    <row r="6" spans="2:14" x14ac:dyDescent="0.3">
      <c r="B6" s="215" t="s">
        <v>4</v>
      </c>
      <c r="C6" s="215"/>
      <c r="D6" s="61" t="s">
        <v>5</v>
      </c>
      <c r="E6" s="13" t="s">
        <v>6</v>
      </c>
      <c r="F6" s="12"/>
      <c r="G6" s="262" t="s">
        <v>4</v>
      </c>
      <c r="H6" s="263"/>
      <c r="I6" s="61" t="s">
        <v>5</v>
      </c>
      <c r="J6" s="13" t="s">
        <v>6</v>
      </c>
      <c r="L6" t="s">
        <v>100</v>
      </c>
    </row>
    <row r="7" spans="2:14" x14ac:dyDescent="0.3">
      <c r="B7" s="62"/>
      <c r="C7" s="11"/>
      <c r="D7" s="11"/>
      <c r="E7" s="7"/>
      <c r="F7" s="4"/>
      <c r="G7" s="7"/>
      <c r="H7" s="7"/>
      <c r="I7" s="7"/>
      <c r="J7" s="7"/>
      <c r="K7" s="26"/>
    </row>
    <row r="8" spans="2:14" x14ac:dyDescent="0.3">
      <c r="B8" s="266" t="s">
        <v>43</v>
      </c>
      <c r="C8" s="267"/>
      <c r="D8" s="267"/>
      <c r="E8" s="268"/>
      <c r="F8" s="64"/>
      <c r="G8" s="266" t="s">
        <v>44</v>
      </c>
      <c r="H8" s="267"/>
      <c r="I8" s="267"/>
      <c r="J8" s="268"/>
    </row>
    <row r="9" spans="2:14" x14ac:dyDescent="0.3">
      <c r="B9" s="250">
        <v>0.41666666666666669</v>
      </c>
      <c r="C9" s="250">
        <v>0.5</v>
      </c>
      <c r="D9" s="272">
        <v>45</v>
      </c>
      <c r="E9" s="274" t="s">
        <v>45</v>
      </c>
      <c r="F9" s="4"/>
      <c r="G9" s="102">
        <v>0.41666666666666669</v>
      </c>
      <c r="H9" s="102">
        <v>0.5</v>
      </c>
      <c r="I9" s="1">
        <v>30</v>
      </c>
      <c r="J9" s="32" t="s">
        <v>46</v>
      </c>
      <c r="L9" t="s">
        <v>103</v>
      </c>
    </row>
    <row r="10" spans="2:14" x14ac:dyDescent="0.3">
      <c r="B10" s="251"/>
      <c r="C10" s="251"/>
      <c r="D10" s="273"/>
      <c r="E10" s="275"/>
      <c r="F10" s="138"/>
      <c r="G10" s="9">
        <f>G9+TIME(0,I9,0)</f>
        <v>0.4375</v>
      </c>
      <c r="H10" s="9">
        <f>H9+TIME(0,I9,0)</f>
        <v>0.52083333333333337</v>
      </c>
      <c r="I10" s="1">
        <v>15</v>
      </c>
      <c r="J10" s="32" t="s">
        <v>85</v>
      </c>
      <c r="L10" s="53"/>
    </row>
    <row r="11" spans="2:14" x14ac:dyDescent="0.3">
      <c r="B11" s="102">
        <f>B9+TIME(0,D9,0)</f>
        <v>0.44791666666666669</v>
      </c>
      <c r="C11" s="102">
        <f>C9+TIME(0,D9,0)</f>
        <v>0.53125</v>
      </c>
      <c r="D11" s="1">
        <v>30</v>
      </c>
      <c r="E11" s="30" t="s">
        <v>46</v>
      </c>
      <c r="F11" s="4"/>
      <c r="G11" s="260">
        <f>G10+TIME(0,I10,0)</f>
        <v>0.44791666666666669</v>
      </c>
      <c r="H11" s="260">
        <f>H10+TIME(0,I10,0)</f>
        <v>0.53125</v>
      </c>
      <c r="I11" s="276">
        <v>45</v>
      </c>
      <c r="J11" s="274" t="s">
        <v>45</v>
      </c>
      <c r="L11" s="53" t="s">
        <v>103</v>
      </c>
    </row>
    <row r="12" spans="2:14" x14ac:dyDescent="0.3">
      <c r="B12" s="102">
        <f>B11+TIME(0,D11,0)</f>
        <v>0.46875</v>
      </c>
      <c r="C12" s="102">
        <f>C11+TIME(0,D11,0)</f>
        <v>0.55208333333333337</v>
      </c>
      <c r="D12" s="1">
        <v>15</v>
      </c>
      <c r="E12" s="32" t="s">
        <v>85</v>
      </c>
      <c r="F12" s="138"/>
      <c r="G12" s="261"/>
      <c r="H12" s="261"/>
      <c r="I12" s="276"/>
      <c r="J12" s="275"/>
      <c r="L12" s="53" t="s">
        <v>101</v>
      </c>
      <c r="M12" s="53" t="s">
        <v>103</v>
      </c>
      <c r="N12">
        <f ca="1">SUMIF(L$9:L$16,"=p",D$9:D$15)</f>
        <v>90</v>
      </c>
    </row>
    <row r="13" spans="2:14" x14ac:dyDescent="0.3">
      <c r="B13" s="144"/>
      <c r="C13" s="144"/>
      <c r="D13" s="145"/>
      <c r="E13" s="145"/>
      <c r="F13" s="146"/>
      <c r="G13" s="147"/>
      <c r="H13" s="147"/>
      <c r="I13" s="148"/>
      <c r="J13" s="149"/>
      <c r="L13" s="53"/>
      <c r="M13" t="s">
        <v>101</v>
      </c>
      <c r="N13">
        <f ca="1">SUMIF(L$9:L$16,"=T",D$9:D$15)</f>
        <v>15</v>
      </c>
    </row>
    <row r="14" spans="2:14" x14ac:dyDescent="0.3">
      <c r="B14" s="9">
        <f>B12+TIME(0,D12,0)</f>
        <v>0.47916666666666669</v>
      </c>
      <c r="C14" s="9">
        <f>C12+TIME(0,D12,0)</f>
        <v>0.5625</v>
      </c>
      <c r="D14" s="150">
        <v>15</v>
      </c>
      <c r="E14" s="269" t="s">
        <v>65</v>
      </c>
      <c r="F14" s="270"/>
      <c r="G14" s="270"/>
      <c r="H14" s="270"/>
      <c r="I14" s="270"/>
      <c r="J14" s="271"/>
      <c r="L14" s="53" t="s">
        <v>103</v>
      </c>
      <c r="M14" t="s">
        <v>102</v>
      </c>
      <c r="N14">
        <f ca="1">SUMIF(L$9:L$16,"=A",D$9:D$15)</f>
        <v>5</v>
      </c>
    </row>
    <row r="15" spans="2:14" x14ac:dyDescent="0.3">
      <c r="B15" s="9">
        <f>B14+TIME(0,D14,0)</f>
        <v>0.48958333333333337</v>
      </c>
      <c r="C15" s="9">
        <f>C14+TIME(0,D14,0)</f>
        <v>0.57291666666666663</v>
      </c>
      <c r="D15" s="150">
        <v>5</v>
      </c>
      <c r="E15" s="252" t="s">
        <v>86</v>
      </c>
      <c r="F15" s="253"/>
      <c r="G15" s="253"/>
      <c r="H15" s="253"/>
      <c r="I15" s="253"/>
      <c r="J15" s="254"/>
      <c r="L15" s="53" t="s">
        <v>102</v>
      </c>
      <c r="M15" s="53"/>
    </row>
    <row r="16" spans="2:14" hidden="1" x14ac:dyDescent="0.3">
      <c r="B16" s="62"/>
      <c r="C16" s="81" t="s">
        <v>14</v>
      </c>
      <c r="D16" s="62">
        <f>SUM(D9:D15)</f>
        <v>110</v>
      </c>
      <c r="G16" s="62"/>
      <c r="H16" s="62"/>
      <c r="I16" s="134">
        <f>SUM(I9:I15)+D14+D15</f>
        <v>110</v>
      </c>
      <c r="L16" s="53"/>
    </row>
    <row r="17" spans="1:10" x14ac:dyDescent="0.3">
      <c r="B17" s="62"/>
      <c r="C17" s="62"/>
      <c r="E17" s="265"/>
      <c r="F17" s="265"/>
      <c r="G17" s="265"/>
      <c r="H17" s="265"/>
      <c r="I17" s="265"/>
      <c r="J17" s="265"/>
    </row>
    <row r="18" spans="1:10" x14ac:dyDescent="0.3">
      <c r="B18" s="62"/>
      <c r="C18" s="62"/>
      <c r="E18" t="s">
        <v>25</v>
      </c>
      <c r="G18" s="62"/>
      <c r="H18" s="62"/>
    </row>
    <row r="19" spans="1:10" x14ac:dyDescent="0.3">
      <c r="B19" s="62"/>
      <c r="C19" s="62"/>
      <c r="E19" t="s">
        <v>26</v>
      </c>
      <c r="G19" s="62"/>
      <c r="H19" s="62"/>
    </row>
    <row r="23" spans="1:10" x14ac:dyDescent="0.3">
      <c r="A23" t="s">
        <v>74</v>
      </c>
    </row>
    <row r="25" spans="1:10" x14ac:dyDescent="0.3">
      <c r="B25" s="117"/>
      <c r="C25" s="117"/>
      <c r="G25" s="117"/>
      <c r="H25" s="117"/>
    </row>
    <row r="26" spans="1:10" x14ac:dyDescent="0.3">
      <c r="B26" s="216">
        <v>8</v>
      </c>
      <c r="C26" s="216"/>
      <c r="D26" s="2" t="s">
        <v>0</v>
      </c>
      <c r="E26" s="2"/>
      <c r="F26" s="6"/>
      <c r="G26" s="6"/>
      <c r="H26"/>
    </row>
    <row r="27" spans="1:10" x14ac:dyDescent="0.3">
      <c r="B27" s="216"/>
      <c r="C27" s="216"/>
      <c r="D27" s="8" t="s">
        <v>1</v>
      </c>
      <c r="E27" s="8"/>
      <c r="F27" s="6"/>
      <c r="G27" s="6"/>
      <c r="H27"/>
    </row>
    <row r="28" spans="1:10" x14ac:dyDescent="0.3">
      <c r="B28" s="216"/>
      <c r="C28" s="216"/>
      <c r="D28" s="29" t="s">
        <v>2</v>
      </c>
      <c r="E28" s="29"/>
      <c r="F28" s="103"/>
      <c r="G28" s="103"/>
      <c r="H28"/>
    </row>
    <row r="29" spans="1:10" x14ac:dyDescent="0.3">
      <c r="B29" s="117"/>
      <c r="C29" s="117"/>
      <c r="G29" s="117"/>
      <c r="H29" s="117"/>
    </row>
    <row r="30" spans="1:10" x14ac:dyDescent="0.3">
      <c r="B30" s="215" t="s">
        <v>4</v>
      </c>
      <c r="C30" s="215"/>
      <c r="D30" s="115" t="s">
        <v>5</v>
      </c>
      <c r="E30" s="13" t="s">
        <v>6</v>
      </c>
      <c r="F30" s="12"/>
      <c r="G30" s="262" t="s">
        <v>4</v>
      </c>
      <c r="H30" s="263"/>
      <c r="I30" s="115" t="s">
        <v>5</v>
      </c>
      <c r="J30" s="13" t="s">
        <v>6</v>
      </c>
    </row>
    <row r="31" spans="1:10" x14ac:dyDescent="0.3">
      <c r="B31" s="117"/>
      <c r="C31" s="11"/>
      <c r="D31" s="11"/>
      <c r="E31" s="7"/>
      <c r="F31" s="119"/>
      <c r="G31" s="7"/>
      <c r="H31" s="7"/>
      <c r="I31" s="7"/>
      <c r="J31" s="7"/>
    </row>
    <row r="32" spans="1:10" x14ac:dyDescent="0.3">
      <c r="B32" s="266" t="s">
        <v>43</v>
      </c>
      <c r="C32" s="267"/>
      <c r="D32" s="267"/>
      <c r="E32" s="268"/>
      <c r="F32" s="118"/>
      <c r="G32" s="266" t="s">
        <v>44</v>
      </c>
      <c r="H32" s="267"/>
      <c r="I32" s="267"/>
      <c r="J32" s="268"/>
    </row>
    <row r="33" spans="2:10" x14ac:dyDescent="0.3">
      <c r="B33" s="9">
        <v>0.4236111111111111</v>
      </c>
      <c r="C33" s="9">
        <v>0.51388888888888895</v>
      </c>
      <c r="D33" s="1">
        <v>30</v>
      </c>
      <c r="E33" s="32" t="s">
        <v>45</v>
      </c>
      <c r="F33" s="119"/>
      <c r="G33" s="9">
        <v>0.4236111111111111</v>
      </c>
      <c r="H33" s="9">
        <v>0.51388888888888895</v>
      </c>
      <c r="I33" s="1">
        <v>30</v>
      </c>
      <c r="J33" s="32" t="s">
        <v>46</v>
      </c>
    </row>
    <row r="34" spans="2:10" x14ac:dyDescent="0.3">
      <c r="B34" s="9">
        <v>0.44444444444444442</v>
      </c>
      <c r="C34" s="9">
        <v>0.53472222222222221</v>
      </c>
      <c r="D34" s="1">
        <v>30</v>
      </c>
      <c r="E34" s="30" t="s">
        <v>46</v>
      </c>
      <c r="F34" s="119"/>
      <c r="G34" s="9">
        <v>0.44444444444444442</v>
      </c>
      <c r="H34" s="9">
        <v>0.53472222222222221</v>
      </c>
      <c r="I34" s="1">
        <v>30</v>
      </c>
      <c r="J34" s="30" t="s">
        <v>45</v>
      </c>
    </row>
    <row r="35" spans="2:10" x14ac:dyDescent="0.3">
      <c r="B35" s="117"/>
      <c r="C35" s="128"/>
      <c r="D35" s="128"/>
      <c r="E35" s="119"/>
      <c r="F35" s="119"/>
      <c r="G35" s="119"/>
      <c r="H35" s="5"/>
      <c r="I35" s="5"/>
      <c r="J35" s="119"/>
    </row>
    <row r="36" spans="2:10" x14ac:dyDescent="0.3">
      <c r="B36" s="9">
        <v>0.46527777777777773</v>
      </c>
      <c r="C36" s="9">
        <v>5.5555555555555552E-2</v>
      </c>
      <c r="D36" s="1">
        <v>50</v>
      </c>
      <c r="E36" s="269" t="s">
        <v>65</v>
      </c>
      <c r="F36" s="270"/>
      <c r="G36" s="270"/>
      <c r="H36" s="270"/>
      <c r="I36" s="270"/>
      <c r="J36" s="271"/>
    </row>
    <row r="37" spans="2:10" x14ac:dyDescent="0.3">
      <c r="B37" s="117"/>
      <c r="C37" s="81" t="s">
        <v>14</v>
      </c>
      <c r="D37" s="117">
        <f>SUM(D33:D36)</f>
        <v>110</v>
      </c>
      <c r="G37" s="117"/>
      <c r="H37" s="117"/>
      <c r="I37" s="117">
        <f>SUM(I33:I34)+D36</f>
        <v>110</v>
      </c>
    </row>
    <row r="38" spans="2:10" x14ac:dyDescent="0.3">
      <c r="B38" s="117"/>
      <c r="C38" s="117"/>
      <c r="E38" s="265"/>
      <c r="F38" s="265"/>
      <c r="G38" s="265"/>
      <c r="H38" s="265"/>
      <c r="I38" s="265"/>
      <c r="J38" s="265"/>
    </row>
    <row r="39" spans="2:10" x14ac:dyDescent="0.3">
      <c r="B39" s="117"/>
      <c r="C39" s="117"/>
      <c r="E39" t="s">
        <v>25</v>
      </c>
      <c r="G39" s="117"/>
      <c r="H39" s="117"/>
    </row>
    <row r="40" spans="2:10" x14ac:dyDescent="0.3">
      <c r="B40" s="117"/>
      <c r="C40" s="117"/>
      <c r="E40" t="s">
        <v>26</v>
      </c>
      <c r="G40" s="117"/>
      <c r="H40" s="117"/>
    </row>
    <row r="41" spans="2:10" x14ac:dyDescent="0.3">
      <c r="B41" s="117"/>
      <c r="C41" s="117"/>
      <c r="G41" s="117"/>
      <c r="H41" s="117"/>
    </row>
    <row r="42" spans="2:10" x14ac:dyDescent="0.3">
      <c r="B42" s="117"/>
      <c r="C42" s="117"/>
      <c r="G42" s="117"/>
      <c r="H42" s="117"/>
    </row>
    <row r="43" spans="2:10" x14ac:dyDescent="0.3">
      <c r="B43" s="117"/>
      <c r="C43" s="117"/>
      <c r="G43" s="117"/>
      <c r="H43" s="117"/>
    </row>
  </sheetData>
  <mergeCells count="23">
    <mergeCell ref="E36:J36"/>
    <mergeCell ref="E38:J38"/>
    <mergeCell ref="B26:C28"/>
    <mergeCell ref="B30:C30"/>
    <mergeCell ref="G30:H30"/>
    <mergeCell ref="B32:E32"/>
    <mergeCell ref="G32:J32"/>
    <mergeCell ref="B2:C4"/>
    <mergeCell ref="E17:J17"/>
    <mergeCell ref="B6:C6"/>
    <mergeCell ref="G6:H6"/>
    <mergeCell ref="B8:E8"/>
    <mergeCell ref="G8:J8"/>
    <mergeCell ref="E14:J14"/>
    <mergeCell ref="E15:J15"/>
    <mergeCell ref="B9:B10"/>
    <mergeCell ref="C9:C10"/>
    <mergeCell ref="D9:D10"/>
    <mergeCell ref="E9:E10"/>
    <mergeCell ref="G11:G12"/>
    <mergeCell ref="H11:H12"/>
    <mergeCell ref="I11:I12"/>
    <mergeCell ref="J11:J1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P12" sqref="P12"/>
    </sheetView>
  </sheetViews>
  <sheetFormatPr defaultRowHeight="14.4" x14ac:dyDescent="0.3"/>
  <cols>
    <col min="2" max="3" width="6.5546875" style="54" customWidth="1"/>
    <col min="4" max="4" width="14.33203125" bestFit="1" customWidth="1"/>
    <col min="5" max="5" width="35.5546875" bestFit="1" customWidth="1"/>
  </cols>
  <sheetData>
    <row r="2" spans="1:10" x14ac:dyDescent="0.3">
      <c r="B2" s="216">
        <v>9</v>
      </c>
      <c r="C2" s="216"/>
      <c r="D2" s="2" t="s">
        <v>88</v>
      </c>
      <c r="E2" s="2"/>
      <c r="F2" s="6"/>
      <c r="G2" s="6"/>
    </row>
    <row r="3" spans="1:10" x14ac:dyDescent="0.3">
      <c r="B3" s="216"/>
      <c r="C3" s="216"/>
      <c r="D3" s="8" t="s">
        <v>89</v>
      </c>
      <c r="E3" s="8"/>
      <c r="F3" s="6"/>
      <c r="G3" s="6"/>
    </row>
    <row r="4" spans="1:10" x14ac:dyDescent="0.3">
      <c r="B4" s="216"/>
      <c r="C4" s="216"/>
      <c r="D4" s="29" t="s">
        <v>2</v>
      </c>
      <c r="E4" s="29"/>
      <c r="F4" s="103"/>
      <c r="G4" s="103"/>
    </row>
    <row r="5" spans="1:10" x14ac:dyDescent="0.3">
      <c r="G5" t="s">
        <v>100</v>
      </c>
    </row>
    <row r="6" spans="1:10" x14ac:dyDescent="0.3">
      <c r="B6" s="215" t="s">
        <v>4</v>
      </c>
      <c r="C6" s="215"/>
      <c r="D6" s="61" t="s">
        <v>5</v>
      </c>
      <c r="E6" s="13" t="s">
        <v>6</v>
      </c>
    </row>
    <row r="7" spans="1:10" x14ac:dyDescent="0.3">
      <c r="B7" s="9">
        <v>0.41666666666666669</v>
      </c>
      <c r="C7" s="9">
        <v>0.5</v>
      </c>
      <c r="D7" s="150">
        <v>5</v>
      </c>
      <c r="E7" s="63" t="s">
        <v>84</v>
      </c>
      <c r="G7" t="s">
        <v>101</v>
      </c>
    </row>
    <row r="8" spans="1:10" ht="36" customHeight="1" x14ac:dyDescent="0.3">
      <c r="B8" s="102">
        <f>B7+TIME(0,D7,0)</f>
        <v>0.4201388888888889</v>
      </c>
      <c r="C8" s="102">
        <f>C7+TIME(0,D7,0)</f>
        <v>0.50347222222222221</v>
      </c>
      <c r="D8" s="151">
        <v>95</v>
      </c>
      <c r="E8" s="58" t="s">
        <v>47</v>
      </c>
      <c r="G8" t="s">
        <v>103</v>
      </c>
    </row>
    <row r="9" spans="1:10" ht="14.4" customHeight="1" x14ac:dyDescent="0.3">
      <c r="B9" s="102">
        <f>B8+TIME(0,D8,0)</f>
        <v>0.4861111111111111</v>
      </c>
      <c r="C9" s="102">
        <f>C8+TIME(0,D8,0)</f>
        <v>0.56944444444444442</v>
      </c>
      <c r="D9" s="151">
        <v>10</v>
      </c>
      <c r="E9" s="63" t="s">
        <v>86</v>
      </c>
      <c r="G9" s="53" t="s">
        <v>102</v>
      </c>
    </row>
    <row r="10" spans="1:10" hidden="1" x14ac:dyDescent="0.3">
      <c r="B10" s="62"/>
      <c r="C10" s="81" t="s">
        <v>14</v>
      </c>
      <c r="D10" s="62">
        <f>SUM(D7:D9)</f>
        <v>110</v>
      </c>
      <c r="E10" s="4"/>
      <c r="G10" s="53" t="s">
        <v>101</v>
      </c>
    </row>
    <row r="11" spans="1:10" x14ac:dyDescent="0.3">
      <c r="B11" s="62"/>
      <c r="C11" s="64"/>
      <c r="D11" s="64"/>
      <c r="E11" s="4"/>
      <c r="G11" s="53"/>
      <c r="H11" s="53" t="s">
        <v>103</v>
      </c>
      <c r="I11">
        <f>SUMIF(G$7:G$9,"=p",D$7:D$9)</f>
        <v>95</v>
      </c>
    </row>
    <row r="12" spans="1:10" ht="14.4" customHeight="1" x14ac:dyDescent="0.3">
      <c r="B12" s="62"/>
      <c r="C12" s="64"/>
      <c r="D12" s="214" t="s">
        <v>90</v>
      </c>
      <c r="E12" s="214"/>
      <c r="G12" s="53"/>
      <c r="H12" t="s">
        <v>101</v>
      </c>
      <c r="I12">
        <f>SUMIF(G$7:G$9,"=T",D$7:D$9)</f>
        <v>5</v>
      </c>
    </row>
    <row r="13" spans="1:10" ht="14.4" customHeight="1" x14ac:dyDescent="0.3">
      <c r="B13" s="62"/>
      <c r="C13" s="62"/>
      <c r="D13" s="264"/>
      <c r="E13" s="264"/>
      <c r="F13" s="28"/>
      <c r="G13" s="53"/>
      <c r="H13" t="s">
        <v>102</v>
      </c>
      <c r="I13">
        <f>SUMIF(G$7:G$9,"=A",D$7:D$9)</f>
        <v>10</v>
      </c>
      <c r="J13" s="28"/>
    </row>
    <row r="14" spans="1:10" x14ac:dyDescent="0.3">
      <c r="G14" s="53"/>
      <c r="H14" s="53"/>
    </row>
    <row r="15" spans="1:10" x14ac:dyDescent="0.3">
      <c r="G15" s="53"/>
    </row>
    <row r="16" spans="1:10" x14ac:dyDescent="0.3">
      <c r="A16" t="s">
        <v>74</v>
      </c>
    </row>
    <row r="17" spans="2:5" x14ac:dyDescent="0.3">
      <c r="B17" s="117"/>
      <c r="C17" s="117"/>
    </row>
    <row r="18" spans="2:5" x14ac:dyDescent="0.3">
      <c r="B18" s="216">
        <v>9</v>
      </c>
      <c r="C18" s="216"/>
      <c r="D18" s="2" t="s">
        <v>0</v>
      </c>
      <c r="E18" s="2"/>
    </row>
    <row r="19" spans="2:5" x14ac:dyDescent="0.3">
      <c r="B19" s="216"/>
      <c r="C19" s="216"/>
      <c r="D19" s="8" t="s">
        <v>1</v>
      </c>
      <c r="E19" s="8"/>
    </row>
    <row r="20" spans="2:5" x14ac:dyDescent="0.3">
      <c r="B20" s="216"/>
      <c r="C20" s="216"/>
      <c r="D20" s="29" t="s">
        <v>2</v>
      </c>
      <c r="E20" s="29"/>
    </row>
    <row r="21" spans="2:5" x14ac:dyDescent="0.3">
      <c r="B21" s="117"/>
      <c r="C21" s="117"/>
    </row>
    <row r="22" spans="2:5" x14ac:dyDescent="0.3">
      <c r="B22" s="215" t="s">
        <v>4</v>
      </c>
      <c r="C22" s="215"/>
      <c r="D22" s="115" t="s">
        <v>5</v>
      </c>
      <c r="E22" s="13" t="s">
        <v>6</v>
      </c>
    </row>
    <row r="23" spans="2:5" x14ac:dyDescent="0.3">
      <c r="B23" s="9">
        <v>0.4236111111111111</v>
      </c>
      <c r="C23" s="9">
        <v>0.51388888888888895</v>
      </c>
      <c r="D23" s="1">
        <v>15</v>
      </c>
      <c r="E23" s="132" t="s">
        <v>75</v>
      </c>
    </row>
    <row r="24" spans="2:5" x14ac:dyDescent="0.3">
      <c r="B24" s="90">
        <v>0.43402777777777773</v>
      </c>
      <c r="C24" s="90">
        <v>0.52430555555555558</v>
      </c>
      <c r="D24" s="43">
        <v>95</v>
      </c>
      <c r="E24" s="58" t="s">
        <v>47</v>
      </c>
    </row>
    <row r="25" spans="2:5" x14ac:dyDescent="0.3">
      <c r="B25" s="117"/>
      <c r="C25" s="81" t="s">
        <v>14</v>
      </c>
      <c r="D25" s="117">
        <f>SUM(D23:D24)</f>
        <v>110</v>
      </c>
      <c r="E25" s="119"/>
    </row>
    <row r="26" spans="2:5" x14ac:dyDescent="0.3">
      <c r="B26" s="117"/>
      <c r="C26" s="118"/>
      <c r="D26" s="118"/>
      <c r="E26" s="119"/>
    </row>
    <row r="27" spans="2:5" x14ac:dyDescent="0.3">
      <c r="B27" s="117"/>
      <c r="C27" s="118"/>
      <c r="D27" s="214" t="s">
        <v>24</v>
      </c>
      <c r="E27" s="214"/>
    </row>
    <row r="28" spans="2:5" x14ac:dyDescent="0.3">
      <c r="B28" s="117"/>
      <c r="C28" s="117"/>
      <c r="D28" s="264"/>
      <c r="E28" s="264"/>
    </row>
    <row r="29" spans="2:5" x14ac:dyDescent="0.3">
      <c r="B29" s="117"/>
      <c r="C29" s="117"/>
    </row>
  </sheetData>
  <mergeCells count="8">
    <mergeCell ref="B2:C4"/>
    <mergeCell ref="B18:C20"/>
    <mergeCell ref="B22:C22"/>
    <mergeCell ref="D27:E27"/>
    <mergeCell ref="D28:E28"/>
    <mergeCell ref="B6:C6"/>
    <mergeCell ref="D13:E13"/>
    <mergeCell ref="D12:E12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2022-08-15T19:53:39Z</dcterms:modified>
  <cp:category/>
  <cp:contentStatus/>
</cp:coreProperties>
</file>