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72" windowHeight="0" activeTab="4"/>
  </bookViews>
  <sheets>
    <sheet name="DAY 1" sheetId="7" r:id="rId1"/>
    <sheet name="DAY 2" sheetId="1" r:id="rId2"/>
    <sheet name="DAY 3" sheetId="3" r:id="rId3"/>
    <sheet name="DAY 4" sheetId="9" r:id="rId4"/>
    <sheet name="DAY 5" sheetId="5" r:id="rId5"/>
    <sheet name="DAY 6" sheetId="10" r:id="rId6"/>
    <sheet name="DAY 7" sheetId="11" r:id="rId7"/>
    <sheet name="DAY 8" sheetId="8" r:id="rId8"/>
    <sheet name="DAY 9" sheetId="15" r:id="rId9"/>
    <sheet name="DAY 10" sheetId="16" r:id="rId10"/>
    <sheet name="Summary" sheetId="13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5" l="1"/>
  <c r="C9" i="5"/>
  <c r="B10" i="5"/>
  <c r="B11" i="5" s="1"/>
  <c r="B12" i="5" s="1"/>
  <c r="C10" i="5"/>
  <c r="C11" i="5"/>
  <c r="C12" i="5" s="1"/>
  <c r="D18" i="1" l="1"/>
  <c r="N75" i="16" l="1"/>
  <c r="I75" i="16"/>
  <c r="D75" i="16"/>
  <c r="N49" i="16"/>
  <c r="I49" i="16"/>
  <c r="D49" i="16"/>
  <c r="S44" i="16"/>
  <c r="S43" i="16"/>
  <c r="S42" i="16"/>
  <c r="C39" i="16"/>
  <c r="C43" i="16" s="1"/>
  <c r="C44" i="16" s="1"/>
  <c r="C48" i="16" s="1"/>
  <c r="B39" i="16"/>
  <c r="L43" i="16" s="1"/>
  <c r="L44" i="16" s="1"/>
  <c r="L45" i="16" s="1"/>
  <c r="N13" i="16"/>
  <c r="I13" i="16"/>
  <c r="D13" i="16"/>
  <c r="G10" i="16"/>
  <c r="S9" i="16"/>
  <c r="M10" i="16"/>
  <c r="L10" i="16"/>
  <c r="H10" i="16"/>
  <c r="C12" i="16"/>
  <c r="B12" i="16"/>
  <c r="S8" i="16"/>
  <c r="S7" i="16"/>
  <c r="M11" i="15"/>
  <c r="M12" i="15" s="1"/>
  <c r="L11" i="15"/>
  <c r="L12" i="15" s="1"/>
  <c r="N77" i="15"/>
  <c r="N51" i="15"/>
  <c r="M45" i="15"/>
  <c r="M46" i="15" s="1"/>
  <c r="M47" i="15" s="1"/>
  <c r="L45" i="15"/>
  <c r="L46" i="15" s="1"/>
  <c r="L47" i="15" s="1"/>
  <c r="N15" i="15"/>
  <c r="S9" i="15"/>
  <c r="S10" i="15"/>
  <c r="S11" i="15"/>
  <c r="S44" i="15"/>
  <c r="S45" i="15"/>
  <c r="S46" i="15"/>
  <c r="M43" i="16" l="1"/>
  <c r="M44" i="16" s="1"/>
  <c r="M45" i="16" s="1"/>
  <c r="B43" i="16"/>
  <c r="B44" i="16" s="1"/>
  <c r="B48" i="16" s="1"/>
  <c r="H43" i="16"/>
  <c r="H44" i="16" s="1"/>
  <c r="H45" i="16" s="1"/>
  <c r="G43" i="16"/>
  <c r="G44" i="16" s="1"/>
  <c r="G45" i="16" s="1"/>
  <c r="H11" i="15"/>
  <c r="H12" i="15" s="1"/>
  <c r="G11" i="15"/>
  <c r="G12" i="15" s="1"/>
  <c r="C11" i="15"/>
  <c r="C14" i="15" s="1"/>
  <c r="B11" i="15"/>
  <c r="I77" i="15"/>
  <c r="D77" i="15"/>
  <c r="I51" i="15"/>
  <c r="D51" i="15"/>
  <c r="C41" i="15"/>
  <c r="H45" i="15" s="1"/>
  <c r="H46" i="15" s="1"/>
  <c r="H47" i="15" s="1"/>
  <c r="B41" i="15"/>
  <c r="G45" i="15" s="1"/>
  <c r="G46" i="15" s="1"/>
  <c r="G47" i="15" s="1"/>
  <c r="I15" i="15"/>
  <c r="D15" i="15"/>
  <c r="B45" i="15" l="1"/>
  <c r="B46" i="15" s="1"/>
  <c r="B50" i="15" s="1"/>
  <c r="B14" i="15"/>
  <c r="C45" i="15"/>
  <c r="C46" i="15" s="1"/>
  <c r="C50" i="15" s="1"/>
  <c r="C15" i="7" l="1"/>
  <c r="C17" i="7" s="1"/>
  <c r="B17" i="7"/>
  <c r="B15" i="7"/>
  <c r="B13" i="7"/>
  <c r="C13" i="7"/>
  <c r="X11" i="9" l="1"/>
  <c r="I4" i="13"/>
  <c r="I3" i="13"/>
  <c r="I2" i="13"/>
  <c r="H4" i="13"/>
  <c r="H3" i="13"/>
  <c r="H2" i="13"/>
  <c r="E4" i="13"/>
  <c r="E3" i="13"/>
  <c r="E2" i="13"/>
  <c r="J9" i="11"/>
  <c r="J11" i="11"/>
  <c r="J10" i="11"/>
  <c r="J11" i="10"/>
  <c r="J10" i="10"/>
  <c r="J12" i="5"/>
  <c r="G4" i="13" s="1"/>
  <c r="J11" i="5"/>
  <c r="G3" i="13" s="1"/>
  <c r="J10" i="5"/>
  <c r="G2" i="13" s="1"/>
  <c r="F4" i="13"/>
  <c r="X10" i="9"/>
  <c r="F3" i="13" s="1"/>
  <c r="X9" i="9"/>
  <c r="F2" i="13" s="1"/>
  <c r="AC9" i="3"/>
  <c r="AC11" i="3"/>
  <c r="AC10" i="3"/>
  <c r="J11" i="7"/>
  <c r="C4" i="13" s="1"/>
  <c r="J10" i="7"/>
  <c r="C3" i="13" s="1"/>
  <c r="J11" i="1"/>
  <c r="D4" i="13" s="1"/>
  <c r="J10" i="1"/>
  <c r="D3" i="13" s="1"/>
  <c r="J9" i="1"/>
  <c r="D2" i="13" s="1"/>
  <c r="J9" i="7"/>
  <c r="C2" i="13" s="1"/>
  <c r="I16" i="8"/>
  <c r="D16" i="8"/>
  <c r="N11" i="8"/>
  <c r="L4" i="13" s="1"/>
  <c r="N10" i="8"/>
  <c r="L3" i="13" s="1"/>
  <c r="N9" i="8"/>
  <c r="L2" i="13" s="1"/>
  <c r="C12" i="8"/>
  <c r="C14" i="8" s="1"/>
  <c r="C15" i="8" s="1"/>
  <c r="C11" i="8"/>
  <c r="B11" i="8"/>
  <c r="B12" i="8" s="1"/>
  <c r="B14" i="8" s="1"/>
  <c r="B15" i="8" s="1"/>
  <c r="H10" i="8"/>
  <c r="H11" i="8" s="1"/>
  <c r="G10" i="8"/>
  <c r="G11" i="8" s="1"/>
  <c r="D10" i="11"/>
  <c r="C9" i="11"/>
  <c r="B9" i="11"/>
  <c r="C8" i="11"/>
  <c r="B8" i="11"/>
  <c r="D13" i="10"/>
  <c r="J9" i="10"/>
  <c r="C10" i="10"/>
  <c r="C11" i="10" s="1"/>
  <c r="C12" i="10" s="1"/>
  <c r="C9" i="10"/>
  <c r="C8" i="10"/>
  <c r="B8" i="10"/>
  <c r="B9" i="10" s="1"/>
  <c r="B10" i="10" s="1"/>
  <c r="B11" i="10" s="1"/>
  <c r="B12" i="10" s="1"/>
  <c r="D13" i="5"/>
  <c r="C8" i="5"/>
  <c r="B8" i="5"/>
  <c r="S14" i="9"/>
  <c r="N14" i="9"/>
  <c r="I14" i="9"/>
  <c r="D14" i="9"/>
  <c r="R11" i="9"/>
  <c r="Q11" i="9"/>
  <c r="H11" i="9"/>
  <c r="G11" i="9"/>
  <c r="M10" i="9"/>
  <c r="M11" i="9" s="1"/>
  <c r="L10" i="9"/>
  <c r="L11" i="9" s="1"/>
  <c r="C10" i="9"/>
  <c r="C11" i="9" s="1"/>
  <c r="C13" i="9" s="1"/>
  <c r="B10" i="9"/>
  <c r="B11" i="9" s="1"/>
  <c r="B13" i="9" s="1"/>
  <c r="X16" i="3"/>
  <c r="S16" i="3"/>
  <c r="N16" i="3"/>
  <c r="I16" i="3"/>
  <c r="D16" i="3"/>
  <c r="C8" i="3"/>
  <c r="W11" i="3" s="1"/>
  <c r="W12" i="3" s="1"/>
  <c r="W13" i="3" s="1"/>
  <c r="B8" i="3"/>
  <c r="L11" i="3" s="1"/>
  <c r="L12" i="3" s="1"/>
  <c r="L13" i="3" s="1"/>
  <c r="C8" i="1"/>
  <c r="C9" i="1" s="1"/>
  <c r="C10" i="1" s="1"/>
  <c r="C12" i="1" s="1"/>
  <c r="C15" i="1" s="1"/>
  <c r="C16" i="1" s="1"/>
  <c r="C17" i="1" s="1"/>
  <c r="B8" i="1"/>
  <c r="B9" i="1" s="1"/>
  <c r="B10" i="1" s="1"/>
  <c r="B12" i="1" s="1"/>
  <c r="B15" i="1" s="1"/>
  <c r="B16" i="1" s="1"/>
  <c r="B17" i="1" s="1"/>
  <c r="D19" i="7"/>
  <c r="C8" i="7"/>
  <c r="C9" i="7" s="1"/>
  <c r="C10" i="7" s="1"/>
  <c r="C11" i="7" s="1"/>
  <c r="C12" i="7" s="1"/>
  <c r="C18" i="7" s="1"/>
  <c r="B8" i="7"/>
  <c r="B9" i="7" s="1"/>
  <c r="B10" i="7" s="1"/>
  <c r="B11" i="7" s="1"/>
  <c r="B12" i="7" s="1"/>
  <c r="B18" i="7" s="1"/>
  <c r="B42" i="3"/>
  <c r="B46" i="3" s="1"/>
  <c r="B47" i="3" s="1"/>
  <c r="B51" i="3" s="1"/>
  <c r="C42" i="3"/>
  <c r="R46" i="3" s="1"/>
  <c r="R47" i="3" s="1"/>
  <c r="R48" i="3" s="1"/>
  <c r="AC45" i="3"/>
  <c r="AC46" i="3"/>
  <c r="AC47" i="3"/>
  <c r="D52" i="3"/>
  <c r="I52" i="3"/>
  <c r="N52" i="3"/>
  <c r="S52" i="3"/>
  <c r="X52" i="3"/>
  <c r="J3" i="13" l="1"/>
  <c r="K3" i="13"/>
  <c r="J2" i="13"/>
  <c r="K2" i="13"/>
  <c r="J4" i="13"/>
  <c r="K4" i="13"/>
  <c r="M11" i="3"/>
  <c r="M12" i="3" s="1"/>
  <c r="M13" i="3" s="1"/>
  <c r="R11" i="3"/>
  <c r="R12" i="3" s="1"/>
  <c r="R13" i="3" s="1"/>
  <c r="B11" i="3"/>
  <c r="B12" i="3" s="1"/>
  <c r="B15" i="3" s="1"/>
  <c r="V11" i="3"/>
  <c r="V12" i="3" s="1"/>
  <c r="V13" i="3" s="1"/>
  <c r="C11" i="3"/>
  <c r="C12" i="3" s="1"/>
  <c r="C15" i="3" s="1"/>
  <c r="Q11" i="3"/>
  <c r="Q12" i="3" s="1"/>
  <c r="Q13" i="3" s="1"/>
  <c r="G11" i="3"/>
  <c r="G12" i="3" s="1"/>
  <c r="G13" i="3" s="1"/>
  <c r="H11" i="3"/>
  <c r="H12" i="3" s="1"/>
  <c r="H13" i="3" s="1"/>
  <c r="H46" i="3"/>
  <c r="H47" i="3" s="1"/>
  <c r="H48" i="3" s="1"/>
  <c r="G46" i="3"/>
  <c r="G47" i="3" s="1"/>
  <c r="G48" i="3" s="1"/>
  <c r="M46" i="3"/>
  <c r="M47" i="3" s="1"/>
  <c r="M48" i="3" s="1"/>
  <c r="L46" i="3"/>
  <c r="L47" i="3" s="1"/>
  <c r="L48" i="3" s="1"/>
  <c r="W46" i="3"/>
  <c r="W47" i="3" s="1"/>
  <c r="W48" i="3" s="1"/>
  <c r="C46" i="3"/>
  <c r="C47" i="3" s="1"/>
  <c r="C51" i="3" s="1"/>
  <c r="Q46" i="3"/>
  <c r="Q47" i="3" s="1"/>
  <c r="Q48" i="3" s="1"/>
  <c r="V46" i="3"/>
  <c r="V47" i="3" s="1"/>
  <c r="V48" i="3" s="1"/>
  <c r="J42" i="7"/>
  <c r="J44" i="7"/>
  <c r="J43" i="7"/>
  <c r="S47" i="1"/>
  <c r="S48" i="1"/>
  <c r="S46" i="1"/>
  <c r="I50" i="5"/>
  <c r="B44" i="5"/>
  <c r="C44" i="5"/>
  <c r="B41" i="1" l="1"/>
  <c r="B44" i="1" s="1"/>
  <c r="B45" i="1" s="1"/>
  <c r="B47" i="1" s="1"/>
  <c r="B51" i="1" s="1"/>
  <c r="C41" i="1"/>
  <c r="C44" i="1" s="1"/>
  <c r="C45" i="1" s="1"/>
  <c r="C47" i="1" s="1"/>
  <c r="C51" i="1" s="1"/>
  <c r="N53" i="1" l="1"/>
  <c r="I53" i="1"/>
  <c r="D53" i="1"/>
  <c r="C52" i="1"/>
  <c r="B52" i="1"/>
  <c r="C35" i="7"/>
  <c r="C36" i="7" s="1"/>
  <c r="C37" i="7" s="1"/>
  <c r="C40" i="7" s="1"/>
  <c r="D52" i="7"/>
  <c r="B35" i="7"/>
  <c r="B36" i="7" s="1"/>
  <c r="B37" i="7" s="1"/>
  <c r="B40" i="7" s="1"/>
  <c r="B41" i="7" l="1"/>
  <c r="B44" i="7" s="1"/>
  <c r="B47" i="7" s="1"/>
  <c r="B50" i="7" s="1"/>
  <c r="B51" i="7" s="1"/>
  <c r="C41" i="7"/>
  <c r="C44" i="7" s="1"/>
  <c r="C47" i="7" s="1"/>
  <c r="C50" i="7" s="1"/>
  <c r="C51" i="7" s="1"/>
  <c r="N49" i="8"/>
  <c r="N48" i="8"/>
  <c r="N47" i="8"/>
  <c r="I48" i="11"/>
  <c r="I47" i="11"/>
  <c r="I46" i="11"/>
  <c r="I46" i="10"/>
  <c r="I47" i="10"/>
  <c r="I48" i="10"/>
  <c r="I49" i="10"/>
  <c r="I47" i="5"/>
  <c r="I48" i="5"/>
  <c r="I49" i="5"/>
  <c r="J74" i="7"/>
  <c r="X47" i="9"/>
  <c r="X46" i="9"/>
  <c r="X45" i="9"/>
  <c r="S72" i="1"/>
  <c r="S71" i="1"/>
  <c r="S70" i="1"/>
  <c r="J76" i="7"/>
  <c r="J75" i="7"/>
  <c r="M2" i="13" l="1"/>
  <c r="M3" i="13"/>
  <c r="N3" i="13" s="1"/>
  <c r="M4" i="13"/>
  <c r="N4" i="13" s="1"/>
  <c r="M44" i="9"/>
  <c r="M45" i="9" s="1"/>
  <c r="L44" i="9"/>
  <c r="L45" i="9" s="1"/>
  <c r="R45" i="9"/>
  <c r="Q45" i="9"/>
  <c r="H45" i="9"/>
  <c r="G45" i="9"/>
  <c r="H46" i="8"/>
  <c r="H45" i="8"/>
  <c r="G45" i="8"/>
  <c r="G46" i="8" s="1"/>
  <c r="C46" i="8"/>
  <c r="C47" i="8" s="1"/>
  <c r="C49" i="8" s="1"/>
  <c r="C50" i="8" s="1"/>
  <c r="B46" i="8"/>
  <c r="B47" i="8" s="1"/>
  <c r="B49" i="8" s="1"/>
  <c r="B50" i="8" s="1"/>
  <c r="B44" i="11"/>
  <c r="C44" i="11"/>
  <c r="C43" i="11"/>
  <c r="B43" i="11"/>
  <c r="C44" i="10"/>
  <c r="C45" i="10" s="1"/>
  <c r="C46" i="10" s="1"/>
  <c r="C47" i="10" s="1"/>
  <c r="C43" i="10"/>
  <c r="B43" i="10"/>
  <c r="B44" i="10" s="1"/>
  <c r="B45" i="10" s="1"/>
  <c r="B46" i="10" s="1"/>
  <c r="B47" i="10" s="1"/>
  <c r="C45" i="5"/>
  <c r="C46" i="5" s="1"/>
  <c r="C47" i="5" s="1"/>
  <c r="B45" i="5"/>
  <c r="B46" i="5" s="1"/>
  <c r="B47" i="5" s="1"/>
  <c r="B44" i="9"/>
  <c r="B45" i="9" s="1"/>
  <c r="B48" i="9" s="1"/>
  <c r="C44" i="9"/>
  <c r="C45" i="9" s="1"/>
  <c r="C48" i="9" s="1"/>
  <c r="M70" i="1"/>
  <c r="M71" i="1" s="1"/>
  <c r="M72" i="1" s="1"/>
  <c r="M73" i="1" s="1"/>
  <c r="M74" i="1" s="1"/>
  <c r="L70" i="1"/>
  <c r="L71" i="1" s="1"/>
  <c r="L72" i="1" s="1"/>
  <c r="L73" i="1" s="1"/>
  <c r="L74" i="1" s="1"/>
  <c r="H70" i="1"/>
  <c r="H71" i="1" s="1"/>
  <c r="H72" i="1" s="1"/>
  <c r="H73" i="1" s="1"/>
  <c r="H74" i="1" s="1"/>
  <c r="G70" i="1"/>
  <c r="G71" i="1" s="1"/>
  <c r="G72" i="1" s="1"/>
  <c r="G73" i="1" s="1"/>
  <c r="G74" i="1" s="1"/>
  <c r="C70" i="1"/>
  <c r="C71" i="1" s="1"/>
  <c r="C72" i="1" s="1"/>
  <c r="C73" i="1" s="1"/>
  <c r="C74" i="1" s="1"/>
  <c r="C77" i="1" s="1"/>
  <c r="C78" i="1" s="1"/>
  <c r="B70" i="1"/>
  <c r="B71" i="1" s="1"/>
  <c r="B72" i="1" s="1"/>
  <c r="B73" i="1" s="1"/>
  <c r="B74" i="1" s="1"/>
  <c r="C71" i="7"/>
  <c r="C72" i="7" s="1"/>
  <c r="C73" i="7" s="1"/>
  <c r="C76" i="7" s="1"/>
  <c r="C77" i="7" s="1"/>
  <c r="C80" i="7" s="1"/>
  <c r="C81" i="7" s="1"/>
  <c r="C82" i="7" s="1"/>
  <c r="B71" i="7"/>
  <c r="B72" i="7" s="1"/>
  <c r="B73" i="7" s="1"/>
  <c r="B76" i="7" s="1"/>
  <c r="B77" i="7" s="1"/>
  <c r="B80" i="7" s="1"/>
  <c r="B81" i="7" s="1"/>
  <c r="B82" i="7" s="1"/>
  <c r="K60" i="7"/>
  <c r="N79" i="1"/>
  <c r="I79" i="1"/>
  <c r="D79" i="1"/>
  <c r="N2" i="13" l="1"/>
  <c r="S49" i="9"/>
  <c r="N49" i="9"/>
  <c r="I49" i="9"/>
  <c r="X78" i="3" l="1"/>
  <c r="S78" i="3"/>
  <c r="N78" i="3"/>
  <c r="I78" i="3"/>
  <c r="D78" i="3"/>
  <c r="I72" i="8"/>
  <c r="D72" i="8"/>
  <c r="I51" i="8"/>
  <c r="D51" i="8"/>
  <c r="D62" i="11"/>
  <c r="D45" i="11"/>
  <c r="D68" i="10"/>
  <c r="D48" i="10"/>
  <c r="D49" i="9"/>
  <c r="S71" i="9"/>
  <c r="N71" i="9"/>
  <c r="I71" i="9"/>
  <c r="D71" i="9"/>
  <c r="D48" i="5"/>
  <c r="D68" i="5"/>
  <c r="D108" i="1"/>
  <c r="I108" i="1"/>
  <c r="N108" i="1"/>
  <c r="D110" i="7" l="1"/>
  <c r="D83" i="7" l="1"/>
  <c r="B77" i="1"/>
  <c r="B78" i="1" s="1"/>
</calcChain>
</file>

<file path=xl/sharedStrings.xml><?xml version="1.0" encoding="utf-8"?>
<sst xmlns="http://schemas.openxmlformats.org/spreadsheetml/2006/main" count="1100" uniqueCount="142">
  <si>
    <t>Webex Teams - Project space (by team)</t>
  </si>
  <si>
    <t>Webex Teams - PE space (multiple teams w/ common PE)</t>
  </si>
  <si>
    <t>Webex Meetings</t>
  </si>
  <si>
    <t>start in PE Team Space</t>
  </si>
  <si>
    <t>Start time</t>
  </si>
  <si>
    <t>Duration (min)</t>
  </si>
  <si>
    <t>Activity</t>
  </si>
  <si>
    <t>Welcome! Find your "seat" (join PE Webex Team Space)</t>
  </si>
  <si>
    <t>Team Ideation Presentation Introduction</t>
  </si>
  <si>
    <t>shift to Project Team Space</t>
  </si>
  <si>
    <t>Team Ideation Presentation Exercise</t>
  </si>
  <si>
    <t>shift to PE Team space</t>
  </si>
  <si>
    <t>Full Class - Questions about IED and Capstone readiness</t>
  </si>
  <si>
    <t>Ticket Out Intro</t>
  </si>
  <si>
    <t>Total Duration (min)</t>
  </si>
  <si>
    <t>Capstone Introduction and Expectations part 2</t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</si>
  <si>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</si>
  <si>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</t>
    </r>
  </si>
  <si>
    <t>Generate Project Questions</t>
  </si>
  <si>
    <t>Project Engineer Meeting</t>
  </si>
  <si>
    <t>In Depth Project Introduction (PE)</t>
  </si>
  <si>
    <t>Classify Questions</t>
  </si>
  <si>
    <t>Assign Questions</t>
  </si>
  <si>
    <t>Full Class Wrap Up</t>
  </si>
  <si>
    <t>Post-class Ticket Out (complete outside of class)</t>
  </si>
  <si>
    <t xml:space="preserve">Teams will be assigned to a track </t>
  </si>
  <si>
    <t>You will be notified which track to follow</t>
  </si>
  <si>
    <t>Week 2 Schedule Intro</t>
  </si>
  <si>
    <r>
      <t xml:space="preserve">Review of </t>
    </r>
    <r>
      <rPr>
        <b/>
        <sz val="18"/>
        <color theme="1"/>
        <rFont val="Calibri"/>
        <family val="2"/>
        <scheme val="minor"/>
      </rPr>
      <t>ENGINEERING DESIGN PROCESS</t>
    </r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</si>
  <si>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</si>
  <si>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</si>
  <si>
    <t>Sponsor Kickoff</t>
  </si>
  <si>
    <t>CE meeting with team</t>
  </si>
  <si>
    <t>Review previous team's Final Presentation</t>
  </si>
  <si>
    <t>Initial Customer Needs &amp; Reqs</t>
  </si>
  <si>
    <t>Update Needs &amp; Reqs</t>
  </si>
  <si>
    <t>You will receive email invitation to Webex Meetings with Sponsor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</si>
  <si>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</si>
  <si>
    <t>Statement of Work Intro</t>
  </si>
  <si>
    <t>Statement of Work Exercise</t>
  </si>
  <si>
    <t>Concept Generation Ideation</t>
  </si>
  <si>
    <t>Create Forum Threads</t>
  </si>
  <si>
    <t>Project Technical Work</t>
  </si>
  <si>
    <r>
      <t xml:space="preserve">Track </t>
    </r>
    <r>
      <rPr>
        <b/>
        <sz val="11"/>
        <color theme="1"/>
        <rFont val="Calibri"/>
        <family val="2"/>
        <scheme val="minor"/>
      </rPr>
      <t>A</t>
    </r>
  </si>
  <si>
    <r>
      <t xml:space="preserve">Track </t>
    </r>
    <r>
      <rPr>
        <b/>
        <sz val="11"/>
        <color theme="1"/>
        <rFont val="Calibri"/>
        <family val="2"/>
        <scheme val="minor"/>
      </rPr>
      <t>B</t>
    </r>
  </si>
  <si>
    <t>Follow team created Class 8 Agenda</t>
  </si>
  <si>
    <t>PE review of Initial Status Update PPT</t>
  </si>
  <si>
    <t>Draft PDR Poster</t>
  </si>
  <si>
    <t>shift to Webex meeting</t>
  </si>
  <si>
    <t>start in Project Team Space</t>
  </si>
  <si>
    <t>start in Webex meeting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</si>
  <si>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</si>
  <si>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(use B or D on Day 4)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</si>
  <si>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</si>
  <si>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</t>
    </r>
  </si>
  <si>
    <t>PE NOTES</t>
  </si>
  <si>
    <t>Every sheet has a hidden row with summation of time, in case we want to shift things and double check math</t>
  </si>
  <si>
    <t>I gave up on specifically calling out location shifts after class 4. Should have the flow of things by then.</t>
  </si>
  <si>
    <t>Ideation Summary Table / Technical Task List</t>
  </si>
  <si>
    <t>Engineering Documentation</t>
  </si>
  <si>
    <t>Eng Tools &amp; Methods</t>
  </si>
  <si>
    <t>Group review of           Needs &amp; Reqs</t>
  </si>
  <si>
    <t>Group review of       Needs &amp; Reqs</t>
  </si>
  <si>
    <t>Project Work</t>
  </si>
  <si>
    <t>Documentation and EDN Usage</t>
  </si>
  <si>
    <t>Follow team created Class 8 Agenda &amp; continue Project Technical Work</t>
  </si>
  <si>
    <t>Teams will be assigned to a track which MAY BE A DIFFERENT letter than Day 3</t>
  </si>
  <si>
    <t>CE will jump into Project Team Space for their 5 minute personal introduction</t>
  </si>
  <si>
    <t>Sticky Note Gantt Chart Exercise</t>
  </si>
  <si>
    <t>Concept Generation Q&amp;A</t>
  </si>
  <si>
    <t>15 min CE meeting somewhere within Ideation time in CE personal Webex Room</t>
  </si>
  <si>
    <t>Project Planning Q&amp;A</t>
  </si>
  <si>
    <t>Course Introduction &amp; Expectations part 1</t>
  </si>
  <si>
    <t>Logistics</t>
  </si>
  <si>
    <t>Snapshot from S21 (no changes after early Feb)</t>
  </si>
  <si>
    <t>Intro to Project Planning</t>
  </si>
  <si>
    <t>Concept Intro</t>
  </si>
  <si>
    <t>Risk Analysis Memo Introduction</t>
  </si>
  <si>
    <t>Course Introduction, Logistics, &amp; Expectations part 1</t>
  </si>
  <si>
    <t>Orientation Packet</t>
  </si>
  <si>
    <t>ENGINEERING DESIGN PROCESS Q&amp;A</t>
  </si>
  <si>
    <t>Statement of Work Q&amp;A</t>
  </si>
  <si>
    <t>Capstone Introduction and Expectations Q&amp;A</t>
  </si>
  <si>
    <t>Preliminary Design Review Q&amp;A</t>
  </si>
  <si>
    <t>PE review of Project Plan</t>
  </si>
  <si>
    <t>Wrap Up</t>
  </si>
  <si>
    <t>HOW to add time</t>
  </si>
  <si>
    <t>Webex Teams - Project Space (by team)</t>
  </si>
  <si>
    <t>Webex Teams - PE Space (multiple teams w/ common PE)</t>
  </si>
  <si>
    <t>Post-Class Ticket Out (complete outside of class)</t>
  </si>
  <si>
    <t>Meet with Chief Engineer</t>
  </si>
  <si>
    <t>Meet with Project Engineer</t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</si>
  <si>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</si>
  <si>
    <t>Team Ideation Introduction</t>
  </si>
  <si>
    <t>Team Ideation Exercise</t>
  </si>
  <si>
    <t>Engineering Tools &amp; Methods</t>
  </si>
  <si>
    <t xml:space="preserve"> Wrap Up</t>
  </si>
  <si>
    <t>Background Memo Introduction</t>
  </si>
  <si>
    <t>15 min CE meeting somewhere within Ideation time in Team Space</t>
  </si>
  <si>
    <t>category</t>
  </si>
  <si>
    <t>T</t>
  </si>
  <si>
    <t>A</t>
  </si>
  <si>
    <t>P</t>
  </si>
  <si>
    <t>Project technical work</t>
  </si>
  <si>
    <t>Administrative tasks</t>
  </si>
  <si>
    <t>total</t>
  </si>
  <si>
    <t>%</t>
  </si>
  <si>
    <t>(P)</t>
  </si>
  <si>
    <t>(T)</t>
  </si>
  <si>
    <t>(A)</t>
  </si>
  <si>
    <t>Team development / Design process refresher</t>
  </si>
  <si>
    <t>Total class time is 110/day</t>
  </si>
  <si>
    <r>
      <t xml:space="preserve">above numbers 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pulled from prior sheets and autoupdated</t>
    </r>
  </si>
  <si>
    <t>MC</t>
  </si>
  <si>
    <t>PE</t>
  </si>
  <si>
    <t>PE/CE</t>
  </si>
  <si>
    <t>CE</t>
  </si>
  <si>
    <t>Snapshot from S22</t>
  </si>
  <si>
    <t>Team Member Intros</t>
  </si>
  <si>
    <t>Ice Breaker Activity</t>
  </si>
  <si>
    <t>Introduction to Question Generation</t>
  </si>
  <si>
    <t>Ice Breaker Instructions</t>
  </si>
  <si>
    <t>CE &amp; PE Introductions                                                                Project Description Review                                                   Generate Project Questions</t>
  </si>
  <si>
    <t>CE &amp; PE will jump between Project Team Spaces</t>
  </si>
  <si>
    <t>Ideation Summary Table                                Technical Task List</t>
  </si>
  <si>
    <t>PE / CE Review of Questions</t>
  </si>
  <si>
    <t>F22</t>
  </si>
  <si>
    <t>CE &amp; PE will jump between Teams</t>
  </si>
  <si>
    <t>15 min CE meeting somewhere within Ideation time with Team</t>
  </si>
  <si>
    <t xml:space="preserve">CE &amp; PE Introductions </t>
  </si>
  <si>
    <t>Project Description Review</t>
  </si>
  <si>
    <t>Welcome! Find your team pod</t>
  </si>
  <si>
    <t>Full class activity</t>
  </si>
  <si>
    <t>Team activity</t>
  </si>
  <si>
    <t>Team Standards Agreement</t>
  </si>
  <si>
    <t>Status Update</t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</si>
  <si>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</si>
  <si>
    <t>Communication Policy</t>
  </si>
  <si>
    <t>S23</t>
  </si>
  <si>
    <t>Ideation Conclusions Table</t>
  </si>
  <si>
    <t>Technical Task List</t>
  </si>
  <si>
    <t>Technical Communication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</si>
</sst>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599963377788628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393">
    <xf numFmtId="0" fontId="0" fillId="0" borderId="0" xfId="0"/>
    <xf numFmtId="0" fontId="0" fillId="0" borderId="1" xfId="0" applyBorder="1" applyAlignment="1">
      <alignment horizontal="center"/>
    </xf>
    <xf numFmtId="0" fontId="0" fillId="3" borderId="0" xfId="0" applyFill="1" applyBorder="1"/>
    <xf numFmtId="0" fontId="1" fillId="0" borderId="0" xfId="0" applyFont="1"/>
    <xf numFmtId="0" fontId="0" fillId="4" borderId="0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 applyBorder="1"/>
    <xf numFmtId="0" fontId="0" fillId="4" borderId="5" xfId="0" applyFill="1" applyBorder="1" applyAlignment="1">
      <alignment horizontal="center"/>
    </xf>
    <xf numFmtId="0" fontId="0" fillId="5" borderId="0" xfId="0" applyFill="1" applyBorder="1"/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Border="1" applyAlignment="1">
      <alignment wrapText="1"/>
    </xf>
    <xf numFmtId="0" fontId="0" fillId="4" borderId="0" xfId="0" applyFill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0" fillId="0" borderId="0" xfId="0" applyBorder="1"/>
    <xf numFmtId="0" fontId="0" fillId="0" borderId="0" xfId="0" applyAlignment="1"/>
    <xf numFmtId="0" fontId="0" fillId="4" borderId="0" xfId="0" applyFill="1" applyAlignment="1"/>
    <xf numFmtId="0" fontId="2" fillId="6" borderId="0" xfId="0" applyFont="1" applyFill="1" applyBorder="1"/>
    <xf numFmtId="0" fontId="0" fillId="3" borderId="1" xfId="0" applyFill="1" applyBorder="1" applyAlignment="1">
      <alignment horizontal="center"/>
    </xf>
    <xf numFmtId="0" fontId="0" fillId="4" borderId="0" xfId="0" applyFill="1"/>
    <xf numFmtId="0" fontId="0" fillId="3" borderId="6" xfId="0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Fill="1"/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0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 applyBorder="1"/>
    <xf numFmtId="0" fontId="2" fillId="0" borderId="0" xfId="0" applyFont="1" applyFill="1" applyBorder="1"/>
    <xf numFmtId="0" fontId="0" fillId="8" borderId="0" xfId="0" applyFill="1" applyBorder="1"/>
    <xf numFmtId="0" fontId="2" fillId="8" borderId="0" xfId="0" applyFont="1" applyFill="1" applyBorder="1"/>
    <xf numFmtId="164" fontId="0" fillId="0" borderId="12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 wrapText="1"/>
    </xf>
    <xf numFmtId="20" fontId="0" fillId="4" borderId="0" xfId="0" applyNumberForma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164" fontId="0" fillId="0" borderId="1" xfId="0" applyNumberFormat="1" applyBorder="1" applyAlignment="1">
      <alignment horizontal="center" vertical="center"/>
    </xf>
    <xf numFmtId="0" fontId="2" fillId="4" borderId="0" xfId="0" applyFont="1" applyFill="1" applyBorder="1"/>
    <xf numFmtId="0" fontId="0" fillId="0" borderId="0" xfId="0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3" borderId="8" xfId="0" applyFill="1" applyBorder="1" applyAlignment="1">
      <alignment horizontal="center" vertical="center"/>
    </xf>
    <xf numFmtId="0" fontId="6" fillId="0" borderId="0" xfId="0" applyFont="1"/>
    <xf numFmtId="0" fontId="0" fillId="0" borderId="9" xfId="0" applyBorder="1"/>
    <xf numFmtId="0" fontId="8" fillId="4" borderId="0" xfId="0" applyFont="1" applyFill="1" applyAlignment="1">
      <alignment horizontal="right"/>
    </xf>
    <xf numFmtId="0" fontId="0" fillId="4" borderId="0" xfId="0" applyFill="1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0" xfId="0" applyFill="1" applyBorder="1" applyAlignment="1">
      <alignment vertical="center" wrapText="1"/>
    </xf>
    <xf numFmtId="0" fontId="0" fillId="4" borderId="0" xfId="0" applyFill="1" applyAlignment="1">
      <alignment vertical="center" wrapText="1"/>
    </xf>
    <xf numFmtId="20" fontId="0" fillId="4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3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20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20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/>
    </xf>
    <xf numFmtId="9" fontId="0" fillId="0" borderId="0" xfId="1" applyFont="1"/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164" fontId="0" fillId="0" borderId="8" xfId="0" applyNumberFormat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4" borderId="9" xfId="0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9" xfId="0" applyBorder="1" applyAlignment="1"/>
    <xf numFmtId="0" fontId="0" fillId="0" borderId="0" xfId="0" applyAlignment="1">
      <alignment horizontal="center"/>
    </xf>
    <xf numFmtId="164" fontId="0" fillId="0" borderId="8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/>
    </xf>
    <xf numFmtId="0" fontId="0" fillId="7" borderId="0" xfId="0" applyFill="1" applyAlignment="1"/>
    <xf numFmtId="164" fontId="0" fillId="0" borderId="0" xfId="0" applyNumberFormat="1" applyBorder="1" applyAlignment="1"/>
    <xf numFmtId="0" fontId="0" fillId="0" borderId="0" xfId="0" applyFill="1" applyBorder="1" applyAlignment="1"/>
    <xf numFmtId="164" fontId="0" fillId="0" borderId="0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0" fillId="0" borderId="0" xfId="0" applyNumberFormat="1" applyFill="1" applyBorder="1" applyAlignment="1"/>
    <xf numFmtId="0" fontId="0" fillId="0" borderId="0" xfId="0" applyFill="1" applyBorder="1" applyAlignment="1">
      <alignment vertical="center"/>
    </xf>
    <xf numFmtId="0" fontId="0" fillId="3" borderId="7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3" borderId="2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164" fontId="0" fillId="0" borderId="1" xfId="0" applyNumberFormat="1" applyFill="1" applyBorder="1" applyAlignment="1">
      <alignment horizontal="center"/>
    </xf>
    <xf numFmtId="20" fontId="0" fillId="0" borderId="1" xfId="0" applyNumberForma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wrapText="1"/>
    </xf>
    <xf numFmtId="20" fontId="0" fillId="0" borderId="5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center" wrapText="1"/>
    </xf>
    <xf numFmtId="164" fontId="0" fillId="0" borderId="1" xfId="0" applyNumberFormat="1" applyFill="1" applyBorder="1" applyAlignment="1">
      <alignment horizontal="center" vertical="center"/>
    </xf>
    <xf numFmtId="20" fontId="0" fillId="0" borderId="1" xfId="0" applyNumberFormat="1" applyFill="1" applyBorder="1" applyAlignment="1">
      <alignment horizontal="center"/>
    </xf>
    <xf numFmtId="164" fontId="0" fillId="0" borderId="8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11" borderId="24" xfId="0" applyFill="1" applyBorder="1" applyAlignment="1">
      <alignment horizontal="center"/>
    </xf>
    <xf numFmtId="0" fontId="0" fillId="11" borderId="23" xfId="0" applyFill="1" applyBorder="1" applyAlignment="1">
      <alignment horizontal="center"/>
    </xf>
    <xf numFmtId="0" fontId="0" fillId="11" borderId="27" xfId="0" applyFill="1" applyBorder="1" applyAlignment="1">
      <alignment horizontal="center"/>
    </xf>
    <xf numFmtId="0" fontId="0" fillId="12" borderId="24" xfId="0" applyFill="1" applyBorder="1" applyAlignment="1">
      <alignment horizontal="center" vertical="center"/>
    </xf>
    <xf numFmtId="0" fontId="0" fillId="12" borderId="24" xfId="0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/>
    </xf>
    <xf numFmtId="0" fontId="0" fillId="0" borderId="0" xfId="0" applyFill="1" applyAlignment="1"/>
    <xf numFmtId="0" fontId="9" fillId="0" borderId="0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8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11" borderId="2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11" borderId="2" xfId="0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 wrapText="1"/>
    </xf>
    <xf numFmtId="0" fontId="0" fillId="11" borderId="4" xfId="0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9" fillId="11" borderId="4" xfId="0" applyFon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164" fontId="0" fillId="0" borderId="6" xfId="0" applyNumberFormat="1" applyFill="1" applyBorder="1" applyAlignment="1">
      <alignment horizontal="center" vertical="center"/>
    </xf>
    <xf numFmtId="164" fontId="0" fillId="0" borderId="8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12" borderId="6" xfId="0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0" borderId="9" xfId="0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20" fontId="0" fillId="0" borderId="6" xfId="0" applyNumberFormat="1" applyFill="1" applyBorder="1" applyAlignment="1">
      <alignment horizontal="center" vertical="center"/>
    </xf>
    <xf numFmtId="20" fontId="0" fillId="0" borderId="8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20" fontId="0" fillId="0" borderId="6" xfId="0" applyNumberFormat="1" applyFill="1" applyBorder="1" applyAlignment="1">
      <alignment horizontal="center" vertical="center" wrapText="1"/>
    </xf>
    <xf numFmtId="20" fontId="0" fillId="0" borderId="8" xfId="0" applyNumberForma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Activity Breakdown by Class</a:t>
            </a:r>
            <a:r>
              <a:rPr lang="en-US" baseline="0"/>
              <a:t> (mins)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Summary!$A$2:$B$2</c:f>
              <c:strCache>
                <c:ptCount val="2"/>
                <c:pt idx="0">
                  <c:v>Project technical work</c:v>
                </c:pt>
                <c:pt idx="1">
                  <c:v>(P)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Summary!$C$2:$L$2</c:f>
              <c:numCache>
                <c:formatCode>General</c:formatCode>
                <c:ptCount val="10"/>
                <c:pt idx="0">
                  <c:v>40</c:v>
                </c:pt>
                <c:pt idx="1">
                  <c:v>75</c:v>
                </c:pt>
                <c:pt idx="2">
                  <c:v>45</c:v>
                </c:pt>
                <c:pt idx="3">
                  <c:v>70</c:v>
                </c:pt>
                <c:pt idx="4">
                  <c:v>70</c:v>
                </c:pt>
                <c:pt idx="5">
                  <c:v>95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0-4AF0-916C-528B50C47B02}"/>
            </c:ext>
          </c:extLst>
        </c:ser>
        <c:ser>
          <c:idx val="1"/>
          <c:order val="1"/>
          <c:tx>
            <c:strRef>
              <c:f>Summary!$A$3:$B$3</c:f>
              <c:strCache>
                <c:ptCount val="2"/>
                <c:pt idx="0">
                  <c:v>Team development / Design process refresher</c:v>
                </c:pt>
                <c:pt idx="1">
                  <c:v>(T)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Summary!$C$3:$L$3</c:f>
              <c:numCache>
                <c:formatCode>General</c:formatCode>
                <c:ptCount val="10"/>
                <c:pt idx="0">
                  <c:v>30</c:v>
                </c:pt>
                <c:pt idx="1">
                  <c:v>0</c:v>
                </c:pt>
                <c:pt idx="2">
                  <c:v>55</c:v>
                </c:pt>
                <c:pt idx="3">
                  <c:v>30</c:v>
                </c:pt>
                <c:pt idx="4">
                  <c:v>0</c:v>
                </c:pt>
                <c:pt idx="5">
                  <c:v>10</c:v>
                </c:pt>
                <c:pt idx="6">
                  <c:v>10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0-4AF0-916C-528B50C47B02}"/>
            </c:ext>
          </c:extLst>
        </c:ser>
        <c:ser>
          <c:idx val="2"/>
          <c:order val="2"/>
          <c:tx>
            <c:strRef>
              <c:f>Summary!$A$4:$B$4</c:f>
              <c:strCache>
                <c:ptCount val="2"/>
                <c:pt idx="0">
                  <c:v>Administrative tasks</c:v>
                </c:pt>
                <c:pt idx="1">
                  <c:v>(A)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Summary!$C$4:$L$4</c:f>
              <c:numCache>
                <c:formatCode>General</c:formatCode>
                <c:ptCount val="10"/>
                <c:pt idx="0">
                  <c:v>40</c:v>
                </c:pt>
                <c:pt idx="1">
                  <c:v>35</c:v>
                </c:pt>
                <c:pt idx="2">
                  <c:v>10</c:v>
                </c:pt>
                <c:pt idx="3">
                  <c:v>10</c:v>
                </c:pt>
                <c:pt idx="4">
                  <c:v>40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80-4AF0-916C-528B50C47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6285808"/>
        <c:axId val="376287472"/>
      </c:barChart>
      <c:catAx>
        <c:axId val="37628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7472"/>
        <c:crosses val="autoZero"/>
        <c:auto val="1"/>
        <c:lblAlgn val="ctr"/>
        <c:lblOffset val="100"/>
        <c:noMultiLvlLbl val="0"/>
      </c:catAx>
      <c:valAx>
        <c:axId val="3762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% of Class time days 1 through 10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10-4367-A7AD-DD88E1E1AB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10-4367-A7AD-DD88E1E1AB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10-4367-A7AD-DD88E1E1AB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Summary!$A$2:$A$4</c:f>
              <c:strCache>
                <c:ptCount val="3"/>
                <c:pt idx="0">
                  <c:v>Project technical work</c:v>
                </c:pt>
                <c:pt idx="1">
                  <c:v>Team development / Design process refresher</c:v>
                </c:pt>
                <c:pt idx="2">
                  <c:v>Administrative tasks</c:v>
                </c:pt>
              </c:strCache>
            </c:strRef>
          </c:cat>
          <c:val>
            <c:numRef>
              <c:f>Summary!$N$2:$N$4</c:f>
              <c:numCache>
                <c:formatCode>0%</c:formatCode>
                <c:ptCount val="3"/>
                <c:pt idx="0">
                  <c:v>0.67171717171717171</c:v>
                </c:pt>
                <c:pt idx="1">
                  <c:v>0.16666666666666666</c:v>
                </c:pt>
                <c:pt idx="2">
                  <c:v>0.16161616161616163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D-422E-9D7D-3595366C7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74</xdr:row>
      <xdr:rowOff>152400</xdr:rowOff>
    </xdr:from>
    <xdr:to>
      <xdr:col>5</xdr:col>
      <xdr:colOff>213377</xdr:colOff>
      <xdr:row>76</xdr:row>
      <xdr:rowOff>38121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85</xdr:row>
      <xdr:rowOff>167640</xdr:rowOff>
    </xdr:from>
    <xdr:to>
      <xdr:col>3</xdr:col>
      <xdr:colOff>17</xdr:colOff>
      <xdr:row>87</xdr:row>
      <xdr:rowOff>45742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</xdr:colOff>
      <xdr:row>102</xdr:row>
      <xdr:rowOff>152400</xdr:rowOff>
    </xdr:from>
    <xdr:to>
      <xdr:col>5</xdr:col>
      <xdr:colOff>213377</xdr:colOff>
      <xdr:row>104</xdr:row>
      <xdr:rowOff>38123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112</xdr:row>
      <xdr:rowOff>167640</xdr:rowOff>
    </xdr:from>
    <xdr:to>
      <xdr:col>3</xdr:col>
      <xdr:colOff>17</xdr:colOff>
      <xdr:row>114</xdr:row>
      <xdr:rowOff>53361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373880"/>
          <a:ext cx="198137" cy="251482"/>
        </a:xfrm>
        <a:prstGeom prst="rect">
          <a:avLst/>
        </a:prstGeom>
      </xdr:spPr>
    </xdr:pic>
    <xdr:clientData/>
  </xdr:twoCellAnchor>
  <xdr:twoCellAnchor>
    <xdr:from>
      <xdr:col>14</xdr:col>
      <xdr:colOff>1</xdr:colOff>
      <xdr:row>70</xdr:row>
      <xdr:rowOff>104879</xdr:rowOff>
    </xdr:from>
    <xdr:to>
      <xdr:col>14</xdr:col>
      <xdr:colOff>77639</xdr:colOff>
      <xdr:row>71</xdr:row>
      <xdr:rowOff>2710</xdr:rowOff>
    </xdr:to>
    <xdr:sp macro="" textlink="">
      <xdr:nvSpPr>
        <xdr:cNvPr id="53" name="Oval 52"/>
        <xdr:cNvSpPr/>
      </xdr:nvSpPr>
      <xdr:spPr>
        <a:xfrm>
          <a:off x="1220724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72</xdr:row>
      <xdr:rowOff>914</xdr:rowOff>
    </xdr:from>
    <xdr:to>
      <xdr:col>14</xdr:col>
      <xdr:colOff>78200</xdr:colOff>
      <xdr:row>72</xdr:row>
      <xdr:rowOff>73347</xdr:rowOff>
    </xdr:to>
    <xdr:sp macro="" textlink="">
      <xdr:nvSpPr>
        <xdr:cNvPr id="54" name="Isosceles Triangle 53"/>
        <xdr:cNvSpPr/>
      </xdr:nvSpPr>
      <xdr:spPr>
        <a:xfrm>
          <a:off x="12207240" y="1829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69</xdr:row>
      <xdr:rowOff>0</xdr:rowOff>
    </xdr:from>
    <xdr:to>
      <xdr:col>14</xdr:col>
      <xdr:colOff>80808</xdr:colOff>
      <xdr:row>69</xdr:row>
      <xdr:rowOff>79930</xdr:rowOff>
    </xdr:to>
    <xdr:sp macro="" textlink="">
      <xdr:nvSpPr>
        <xdr:cNvPr id="55" name="Rectangle 54"/>
        <xdr:cNvSpPr/>
      </xdr:nvSpPr>
      <xdr:spPr>
        <a:xfrm>
          <a:off x="12215730" y="1280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71</xdr:row>
      <xdr:rowOff>74399</xdr:rowOff>
    </xdr:from>
    <xdr:to>
      <xdr:col>14</xdr:col>
      <xdr:colOff>230039</xdr:colOff>
      <xdr:row>71</xdr:row>
      <xdr:rowOff>155110</xdr:rowOff>
    </xdr:to>
    <xdr:sp macro="" textlink="">
      <xdr:nvSpPr>
        <xdr:cNvPr id="56" name="Oval 55"/>
        <xdr:cNvSpPr/>
      </xdr:nvSpPr>
      <xdr:spPr>
        <a:xfrm>
          <a:off x="123596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72</xdr:row>
      <xdr:rowOff>153314</xdr:rowOff>
    </xdr:from>
    <xdr:to>
      <xdr:col>14</xdr:col>
      <xdr:colOff>230600</xdr:colOff>
      <xdr:row>73</xdr:row>
      <xdr:rowOff>42867</xdr:rowOff>
    </xdr:to>
    <xdr:sp macro="" textlink="">
      <xdr:nvSpPr>
        <xdr:cNvPr id="57" name="Isosceles Triangle 56"/>
        <xdr:cNvSpPr/>
      </xdr:nvSpPr>
      <xdr:spPr>
        <a:xfrm>
          <a:off x="123596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69</xdr:row>
      <xdr:rowOff>152400</xdr:rowOff>
    </xdr:from>
    <xdr:to>
      <xdr:col>14</xdr:col>
      <xdr:colOff>233208</xdr:colOff>
      <xdr:row>70</xdr:row>
      <xdr:rowOff>49450</xdr:rowOff>
    </xdr:to>
    <xdr:sp macro="" textlink="">
      <xdr:nvSpPr>
        <xdr:cNvPr id="58" name="Rectangle 57"/>
        <xdr:cNvSpPr/>
      </xdr:nvSpPr>
      <xdr:spPr>
        <a:xfrm>
          <a:off x="12368130" y="1432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72</xdr:row>
      <xdr:rowOff>43919</xdr:rowOff>
    </xdr:from>
    <xdr:to>
      <xdr:col>14</xdr:col>
      <xdr:colOff>382439</xdr:colOff>
      <xdr:row>72</xdr:row>
      <xdr:rowOff>124630</xdr:rowOff>
    </xdr:to>
    <xdr:sp macro="" textlink="">
      <xdr:nvSpPr>
        <xdr:cNvPr id="59" name="Oval 58"/>
        <xdr:cNvSpPr/>
      </xdr:nvSpPr>
      <xdr:spPr>
        <a:xfrm>
          <a:off x="125120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73</xdr:row>
      <xdr:rowOff>122834</xdr:rowOff>
    </xdr:from>
    <xdr:to>
      <xdr:col>14</xdr:col>
      <xdr:colOff>383000</xdr:colOff>
      <xdr:row>74</xdr:row>
      <xdr:rowOff>12387</xdr:rowOff>
    </xdr:to>
    <xdr:sp macro="" textlink="">
      <xdr:nvSpPr>
        <xdr:cNvPr id="60" name="Isosceles Triangle 59"/>
        <xdr:cNvSpPr/>
      </xdr:nvSpPr>
      <xdr:spPr>
        <a:xfrm>
          <a:off x="125120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70</xdr:row>
      <xdr:rowOff>121920</xdr:rowOff>
    </xdr:from>
    <xdr:to>
      <xdr:col>14</xdr:col>
      <xdr:colOff>385608</xdr:colOff>
      <xdr:row>71</xdr:row>
      <xdr:rowOff>18970</xdr:rowOff>
    </xdr:to>
    <xdr:sp macro="" textlink="">
      <xdr:nvSpPr>
        <xdr:cNvPr id="61" name="Rectangle 60"/>
        <xdr:cNvSpPr/>
      </xdr:nvSpPr>
      <xdr:spPr>
        <a:xfrm>
          <a:off x="12520530" y="1584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457201</xdr:colOff>
      <xdr:row>73</xdr:row>
      <xdr:rowOff>13439</xdr:rowOff>
    </xdr:from>
    <xdr:to>
      <xdr:col>14</xdr:col>
      <xdr:colOff>534839</xdr:colOff>
      <xdr:row>73</xdr:row>
      <xdr:rowOff>94150</xdr:rowOff>
    </xdr:to>
    <xdr:sp macro="" textlink="">
      <xdr:nvSpPr>
        <xdr:cNvPr id="62" name="Oval 61"/>
        <xdr:cNvSpPr/>
      </xdr:nvSpPr>
      <xdr:spPr>
        <a:xfrm>
          <a:off x="126644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74</xdr:row>
      <xdr:rowOff>92354</xdr:rowOff>
    </xdr:from>
    <xdr:to>
      <xdr:col>14</xdr:col>
      <xdr:colOff>535400</xdr:colOff>
      <xdr:row>74</xdr:row>
      <xdr:rowOff>164787</xdr:rowOff>
    </xdr:to>
    <xdr:sp macro="" textlink="">
      <xdr:nvSpPr>
        <xdr:cNvPr id="63" name="Isosceles Triangle 62"/>
        <xdr:cNvSpPr/>
      </xdr:nvSpPr>
      <xdr:spPr>
        <a:xfrm>
          <a:off x="126644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71</xdr:row>
      <xdr:rowOff>91440</xdr:rowOff>
    </xdr:from>
    <xdr:to>
      <xdr:col>14</xdr:col>
      <xdr:colOff>538008</xdr:colOff>
      <xdr:row>71</xdr:row>
      <xdr:rowOff>171370</xdr:rowOff>
    </xdr:to>
    <xdr:sp macro="" textlink="">
      <xdr:nvSpPr>
        <xdr:cNvPr id="64" name="Rectangle 63"/>
        <xdr:cNvSpPr/>
      </xdr:nvSpPr>
      <xdr:spPr>
        <a:xfrm>
          <a:off x="12672930" y="173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73</xdr:row>
      <xdr:rowOff>165839</xdr:rowOff>
    </xdr:from>
    <xdr:to>
      <xdr:col>15</xdr:col>
      <xdr:colOff>77639</xdr:colOff>
      <xdr:row>74</xdr:row>
      <xdr:rowOff>63670</xdr:rowOff>
    </xdr:to>
    <xdr:sp macro="" textlink="">
      <xdr:nvSpPr>
        <xdr:cNvPr id="65" name="Oval 64"/>
        <xdr:cNvSpPr/>
      </xdr:nvSpPr>
      <xdr:spPr>
        <a:xfrm>
          <a:off x="128168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75</xdr:row>
      <xdr:rowOff>61874</xdr:rowOff>
    </xdr:from>
    <xdr:to>
      <xdr:col>15</xdr:col>
      <xdr:colOff>78200</xdr:colOff>
      <xdr:row>75</xdr:row>
      <xdr:rowOff>134307</xdr:rowOff>
    </xdr:to>
    <xdr:sp macro="" textlink="">
      <xdr:nvSpPr>
        <xdr:cNvPr id="66" name="Isosceles Triangle 65"/>
        <xdr:cNvSpPr/>
      </xdr:nvSpPr>
      <xdr:spPr>
        <a:xfrm>
          <a:off x="128168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8490</xdr:colOff>
      <xdr:row>72</xdr:row>
      <xdr:rowOff>60960</xdr:rowOff>
    </xdr:from>
    <xdr:to>
      <xdr:col>15</xdr:col>
      <xdr:colOff>80808</xdr:colOff>
      <xdr:row>72</xdr:row>
      <xdr:rowOff>140890</xdr:rowOff>
    </xdr:to>
    <xdr:sp macro="" textlink="">
      <xdr:nvSpPr>
        <xdr:cNvPr id="67" name="Rectangle 66"/>
        <xdr:cNvSpPr/>
      </xdr:nvSpPr>
      <xdr:spPr>
        <a:xfrm>
          <a:off x="128253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74</xdr:row>
      <xdr:rowOff>135359</xdr:rowOff>
    </xdr:from>
    <xdr:to>
      <xdr:col>15</xdr:col>
      <xdr:colOff>230039</xdr:colOff>
      <xdr:row>75</xdr:row>
      <xdr:rowOff>33190</xdr:rowOff>
    </xdr:to>
    <xdr:sp macro="" textlink="">
      <xdr:nvSpPr>
        <xdr:cNvPr id="68" name="Oval 67"/>
        <xdr:cNvSpPr/>
      </xdr:nvSpPr>
      <xdr:spPr>
        <a:xfrm>
          <a:off x="129692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76</xdr:row>
      <xdr:rowOff>31394</xdr:rowOff>
    </xdr:from>
    <xdr:to>
      <xdr:col>15</xdr:col>
      <xdr:colOff>230600</xdr:colOff>
      <xdr:row>76</xdr:row>
      <xdr:rowOff>103827</xdr:rowOff>
    </xdr:to>
    <xdr:sp macro="" textlink="">
      <xdr:nvSpPr>
        <xdr:cNvPr id="69" name="Isosceles Triangle 68"/>
        <xdr:cNvSpPr/>
      </xdr:nvSpPr>
      <xdr:spPr>
        <a:xfrm>
          <a:off x="129692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73</xdr:row>
      <xdr:rowOff>30480</xdr:rowOff>
    </xdr:from>
    <xdr:to>
      <xdr:col>15</xdr:col>
      <xdr:colOff>233208</xdr:colOff>
      <xdr:row>73</xdr:row>
      <xdr:rowOff>110410</xdr:rowOff>
    </xdr:to>
    <xdr:sp macro="" textlink="">
      <xdr:nvSpPr>
        <xdr:cNvPr id="70" name="Rectangle 69"/>
        <xdr:cNvSpPr/>
      </xdr:nvSpPr>
      <xdr:spPr>
        <a:xfrm>
          <a:off x="129777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75</xdr:row>
      <xdr:rowOff>104879</xdr:rowOff>
    </xdr:from>
    <xdr:to>
      <xdr:col>15</xdr:col>
      <xdr:colOff>382439</xdr:colOff>
      <xdr:row>76</xdr:row>
      <xdr:rowOff>2710</xdr:rowOff>
    </xdr:to>
    <xdr:sp macro="" textlink="">
      <xdr:nvSpPr>
        <xdr:cNvPr id="71" name="Oval 70"/>
        <xdr:cNvSpPr/>
      </xdr:nvSpPr>
      <xdr:spPr>
        <a:xfrm>
          <a:off x="131216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77</xdr:row>
      <xdr:rowOff>914</xdr:rowOff>
    </xdr:from>
    <xdr:to>
      <xdr:col>15</xdr:col>
      <xdr:colOff>383000</xdr:colOff>
      <xdr:row>77</xdr:row>
      <xdr:rowOff>73347</xdr:rowOff>
    </xdr:to>
    <xdr:sp macro="" textlink="">
      <xdr:nvSpPr>
        <xdr:cNvPr id="72" name="Isosceles Triangle 71"/>
        <xdr:cNvSpPr/>
      </xdr:nvSpPr>
      <xdr:spPr>
        <a:xfrm>
          <a:off x="131216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74</xdr:row>
      <xdr:rowOff>0</xdr:rowOff>
    </xdr:from>
    <xdr:to>
      <xdr:col>15</xdr:col>
      <xdr:colOff>385608</xdr:colOff>
      <xdr:row>74</xdr:row>
      <xdr:rowOff>79930</xdr:rowOff>
    </xdr:to>
    <xdr:sp macro="" textlink="">
      <xdr:nvSpPr>
        <xdr:cNvPr id="73" name="Rectangle 72"/>
        <xdr:cNvSpPr/>
      </xdr:nvSpPr>
      <xdr:spPr>
        <a:xfrm>
          <a:off x="131301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750851</xdr:colOff>
      <xdr:row>72</xdr:row>
      <xdr:rowOff>36299</xdr:rowOff>
    </xdr:from>
    <xdr:to>
      <xdr:col>3</xdr:col>
      <xdr:colOff>828489</xdr:colOff>
      <xdr:row>72</xdr:row>
      <xdr:rowOff>117010</xdr:rowOff>
    </xdr:to>
    <xdr:sp macro="" textlink="">
      <xdr:nvSpPr>
        <xdr:cNvPr id="74" name="Oval 73"/>
        <xdr:cNvSpPr/>
      </xdr:nvSpPr>
      <xdr:spPr>
        <a:xfrm>
          <a:off x="2263128" y="18533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69</xdr:row>
      <xdr:rowOff>54254</xdr:rowOff>
    </xdr:from>
    <xdr:to>
      <xdr:col>3</xdr:col>
      <xdr:colOff>828770</xdr:colOff>
      <xdr:row>69</xdr:row>
      <xdr:rowOff>126687</xdr:rowOff>
    </xdr:to>
    <xdr:sp macro="" textlink="">
      <xdr:nvSpPr>
        <xdr:cNvPr id="75" name="Isosceles Triangle 74"/>
        <xdr:cNvSpPr/>
      </xdr:nvSpPr>
      <xdr:spPr>
        <a:xfrm>
          <a:off x="2262847" y="13262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75</xdr:row>
      <xdr:rowOff>60960</xdr:rowOff>
    </xdr:from>
    <xdr:to>
      <xdr:col>3</xdr:col>
      <xdr:colOff>825829</xdr:colOff>
      <xdr:row>75</xdr:row>
      <xdr:rowOff>140890</xdr:rowOff>
    </xdr:to>
    <xdr:sp macro="" textlink="">
      <xdr:nvSpPr>
        <xdr:cNvPr id="76" name="Rectangle 75"/>
        <xdr:cNvSpPr/>
      </xdr:nvSpPr>
      <xdr:spPr>
        <a:xfrm>
          <a:off x="2265788" y="2423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70</xdr:row>
      <xdr:rowOff>61874</xdr:rowOff>
    </xdr:from>
    <xdr:to>
      <xdr:col>3</xdr:col>
      <xdr:colOff>828770</xdr:colOff>
      <xdr:row>70</xdr:row>
      <xdr:rowOff>134307</xdr:rowOff>
    </xdr:to>
    <xdr:sp macro="" textlink="">
      <xdr:nvSpPr>
        <xdr:cNvPr id="78" name="Isosceles Triangle 77"/>
        <xdr:cNvSpPr/>
      </xdr:nvSpPr>
      <xdr:spPr>
        <a:xfrm>
          <a:off x="2262847" y="15155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76</xdr:row>
      <xdr:rowOff>50995</xdr:rowOff>
    </xdr:from>
    <xdr:to>
      <xdr:col>3</xdr:col>
      <xdr:colOff>825829</xdr:colOff>
      <xdr:row>76</xdr:row>
      <xdr:rowOff>130925</xdr:rowOff>
    </xdr:to>
    <xdr:sp macro="" textlink="">
      <xdr:nvSpPr>
        <xdr:cNvPr id="79" name="Rectangle 78"/>
        <xdr:cNvSpPr/>
      </xdr:nvSpPr>
      <xdr:spPr>
        <a:xfrm>
          <a:off x="2265788" y="259490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71</xdr:row>
      <xdr:rowOff>60702</xdr:rowOff>
    </xdr:from>
    <xdr:to>
      <xdr:col>3</xdr:col>
      <xdr:colOff>828770</xdr:colOff>
      <xdr:row>71</xdr:row>
      <xdr:rowOff>133135</xdr:rowOff>
    </xdr:to>
    <xdr:sp macro="" textlink="">
      <xdr:nvSpPr>
        <xdr:cNvPr id="81" name="Isosceles Triangle 80"/>
        <xdr:cNvSpPr/>
      </xdr:nvSpPr>
      <xdr:spPr>
        <a:xfrm>
          <a:off x="2262847" y="16960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74</xdr:row>
      <xdr:rowOff>121920</xdr:rowOff>
    </xdr:from>
    <xdr:to>
      <xdr:col>11</xdr:col>
      <xdr:colOff>385608</xdr:colOff>
      <xdr:row>75</xdr:row>
      <xdr:rowOff>18970</xdr:rowOff>
    </xdr:to>
    <xdr:sp macro="" textlink="">
      <xdr:nvSpPr>
        <xdr:cNvPr id="82" name="Rectangle 81"/>
        <xdr:cNvSpPr/>
      </xdr:nvSpPr>
      <xdr:spPr>
        <a:xfrm>
          <a:off x="10691730" y="2316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77</xdr:row>
      <xdr:rowOff>13439</xdr:rowOff>
    </xdr:from>
    <xdr:to>
      <xdr:col>11</xdr:col>
      <xdr:colOff>534839</xdr:colOff>
      <xdr:row>77</xdr:row>
      <xdr:rowOff>94150</xdr:rowOff>
    </xdr:to>
    <xdr:sp macro="" textlink="">
      <xdr:nvSpPr>
        <xdr:cNvPr id="83" name="Oval 82"/>
        <xdr:cNvSpPr/>
      </xdr:nvSpPr>
      <xdr:spPr>
        <a:xfrm>
          <a:off x="10835641" y="2756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81</xdr:row>
      <xdr:rowOff>54254</xdr:rowOff>
    </xdr:from>
    <xdr:to>
      <xdr:col>3</xdr:col>
      <xdr:colOff>828770</xdr:colOff>
      <xdr:row>81</xdr:row>
      <xdr:rowOff>126687</xdr:rowOff>
    </xdr:to>
    <xdr:sp macro="" textlink="">
      <xdr:nvSpPr>
        <xdr:cNvPr id="84" name="Isosceles Triangle 83"/>
        <xdr:cNvSpPr/>
      </xdr:nvSpPr>
      <xdr:spPr>
        <a:xfrm>
          <a:off x="2262847" y="35067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75</xdr:row>
      <xdr:rowOff>91440</xdr:rowOff>
    </xdr:from>
    <xdr:to>
      <xdr:col>11</xdr:col>
      <xdr:colOff>538008</xdr:colOff>
      <xdr:row>75</xdr:row>
      <xdr:rowOff>171370</xdr:rowOff>
    </xdr:to>
    <xdr:sp macro="" textlink="">
      <xdr:nvSpPr>
        <xdr:cNvPr id="85" name="Rectangle 84"/>
        <xdr:cNvSpPr/>
      </xdr:nvSpPr>
      <xdr:spPr>
        <a:xfrm>
          <a:off x="10844130" y="2468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77</xdr:row>
      <xdr:rowOff>165839</xdr:rowOff>
    </xdr:from>
    <xdr:to>
      <xdr:col>12</xdr:col>
      <xdr:colOff>77639</xdr:colOff>
      <xdr:row>78</xdr:row>
      <xdr:rowOff>63670</xdr:rowOff>
    </xdr:to>
    <xdr:sp macro="" textlink="">
      <xdr:nvSpPr>
        <xdr:cNvPr id="86" name="Oval 85"/>
        <xdr:cNvSpPr/>
      </xdr:nvSpPr>
      <xdr:spPr>
        <a:xfrm>
          <a:off x="10988041" y="2909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80</xdr:row>
      <xdr:rowOff>56598</xdr:rowOff>
    </xdr:from>
    <xdr:to>
      <xdr:col>3</xdr:col>
      <xdr:colOff>828770</xdr:colOff>
      <xdr:row>80</xdr:row>
      <xdr:rowOff>129031</xdr:rowOff>
    </xdr:to>
    <xdr:sp macro="" textlink="">
      <xdr:nvSpPr>
        <xdr:cNvPr id="87" name="Isosceles Triangle 86"/>
        <xdr:cNvSpPr/>
      </xdr:nvSpPr>
      <xdr:spPr>
        <a:xfrm>
          <a:off x="2262847" y="33273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76</xdr:row>
      <xdr:rowOff>60960</xdr:rowOff>
    </xdr:from>
    <xdr:to>
      <xdr:col>12</xdr:col>
      <xdr:colOff>80808</xdr:colOff>
      <xdr:row>76</xdr:row>
      <xdr:rowOff>140890</xdr:rowOff>
    </xdr:to>
    <xdr:sp macro="" textlink="">
      <xdr:nvSpPr>
        <xdr:cNvPr id="88" name="Rectangle 87"/>
        <xdr:cNvSpPr/>
      </xdr:nvSpPr>
      <xdr:spPr>
        <a:xfrm>
          <a:off x="10996530" y="2621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78</xdr:row>
      <xdr:rowOff>135359</xdr:rowOff>
    </xdr:from>
    <xdr:to>
      <xdr:col>12</xdr:col>
      <xdr:colOff>230039</xdr:colOff>
      <xdr:row>79</xdr:row>
      <xdr:rowOff>33190</xdr:rowOff>
    </xdr:to>
    <xdr:sp macro="" textlink="">
      <xdr:nvSpPr>
        <xdr:cNvPr id="89" name="Oval 88"/>
        <xdr:cNvSpPr/>
      </xdr:nvSpPr>
      <xdr:spPr>
        <a:xfrm>
          <a:off x="11140441" y="3061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79</xdr:row>
      <xdr:rowOff>54254</xdr:rowOff>
    </xdr:from>
    <xdr:to>
      <xdr:col>3</xdr:col>
      <xdr:colOff>828770</xdr:colOff>
      <xdr:row>79</xdr:row>
      <xdr:rowOff>126687</xdr:rowOff>
    </xdr:to>
    <xdr:sp macro="" textlink="">
      <xdr:nvSpPr>
        <xdr:cNvPr id="90" name="Isosceles Triangle 89"/>
        <xdr:cNvSpPr/>
      </xdr:nvSpPr>
      <xdr:spPr>
        <a:xfrm>
          <a:off x="2262847" y="3143285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77</xdr:row>
      <xdr:rowOff>30480</xdr:rowOff>
    </xdr:from>
    <xdr:to>
      <xdr:col>12</xdr:col>
      <xdr:colOff>233208</xdr:colOff>
      <xdr:row>77</xdr:row>
      <xdr:rowOff>110410</xdr:rowOff>
    </xdr:to>
    <xdr:sp macro="" textlink="">
      <xdr:nvSpPr>
        <xdr:cNvPr id="91" name="Rectangle 90"/>
        <xdr:cNvSpPr/>
      </xdr:nvSpPr>
      <xdr:spPr>
        <a:xfrm>
          <a:off x="11148930" y="2773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79</xdr:row>
      <xdr:rowOff>104879</xdr:rowOff>
    </xdr:from>
    <xdr:to>
      <xdr:col>12</xdr:col>
      <xdr:colOff>382439</xdr:colOff>
      <xdr:row>80</xdr:row>
      <xdr:rowOff>2710</xdr:rowOff>
    </xdr:to>
    <xdr:sp macro="" textlink="">
      <xdr:nvSpPr>
        <xdr:cNvPr id="92" name="Oval 91"/>
        <xdr:cNvSpPr/>
      </xdr:nvSpPr>
      <xdr:spPr>
        <a:xfrm>
          <a:off x="11292841" y="3213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81</xdr:row>
      <xdr:rowOff>914</xdr:rowOff>
    </xdr:from>
    <xdr:to>
      <xdr:col>12</xdr:col>
      <xdr:colOff>383000</xdr:colOff>
      <xdr:row>81</xdr:row>
      <xdr:rowOff>73347</xdr:rowOff>
    </xdr:to>
    <xdr:sp macro="" textlink="">
      <xdr:nvSpPr>
        <xdr:cNvPr id="93" name="Isosceles Triangle 92"/>
        <xdr:cNvSpPr/>
      </xdr:nvSpPr>
      <xdr:spPr>
        <a:xfrm>
          <a:off x="11292840" y="3475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78</xdr:row>
      <xdr:rowOff>0</xdr:rowOff>
    </xdr:from>
    <xdr:to>
      <xdr:col>12</xdr:col>
      <xdr:colOff>385608</xdr:colOff>
      <xdr:row>78</xdr:row>
      <xdr:rowOff>79930</xdr:rowOff>
    </xdr:to>
    <xdr:sp macro="" textlink="">
      <xdr:nvSpPr>
        <xdr:cNvPr id="94" name="Rectangle 93"/>
        <xdr:cNvSpPr/>
      </xdr:nvSpPr>
      <xdr:spPr>
        <a:xfrm>
          <a:off x="11301330" y="2926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21045</xdr:colOff>
      <xdr:row>46</xdr:row>
      <xdr:rowOff>142602</xdr:rowOff>
    </xdr:from>
    <xdr:ext cx="198137" cy="251482"/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6085" y="343444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54</xdr:row>
      <xdr:rowOff>167640</xdr:rowOff>
    </xdr:from>
    <xdr:ext cx="198137" cy="251482"/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986028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39</xdr:row>
      <xdr:rowOff>42303</xdr:rowOff>
    </xdr:from>
    <xdr:to>
      <xdr:col>3</xdr:col>
      <xdr:colOff>813515</xdr:colOff>
      <xdr:row>39</xdr:row>
      <xdr:rowOff>123014</xdr:rowOff>
    </xdr:to>
    <xdr:sp macro="" textlink="">
      <xdr:nvSpPr>
        <xdr:cNvPr id="130" name="Oval 129"/>
        <xdr:cNvSpPr/>
      </xdr:nvSpPr>
      <xdr:spPr>
        <a:xfrm>
          <a:off x="2241404" y="2443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33</xdr:row>
      <xdr:rowOff>0</xdr:rowOff>
    </xdr:from>
    <xdr:to>
      <xdr:col>14</xdr:col>
      <xdr:colOff>80808</xdr:colOff>
      <xdr:row>33</xdr:row>
      <xdr:rowOff>79930</xdr:rowOff>
    </xdr:to>
    <xdr:sp macro="" textlink="">
      <xdr:nvSpPr>
        <xdr:cNvPr id="132" name="Rectangle 131"/>
        <xdr:cNvSpPr/>
      </xdr:nvSpPr>
      <xdr:spPr>
        <a:xfrm>
          <a:off x="12215730" y="6949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40</xdr:row>
      <xdr:rowOff>59390</xdr:rowOff>
    </xdr:from>
    <xdr:to>
      <xdr:col>3</xdr:col>
      <xdr:colOff>813515</xdr:colOff>
      <xdr:row>40</xdr:row>
      <xdr:rowOff>140101</xdr:rowOff>
    </xdr:to>
    <xdr:sp macro="" textlink="">
      <xdr:nvSpPr>
        <xdr:cNvPr id="133" name="Oval 132"/>
        <xdr:cNvSpPr/>
      </xdr:nvSpPr>
      <xdr:spPr>
        <a:xfrm>
          <a:off x="2241404" y="26455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41</xdr:row>
      <xdr:rowOff>0</xdr:rowOff>
    </xdr:from>
    <xdr:to>
      <xdr:col>14</xdr:col>
      <xdr:colOff>230600</xdr:colOff>
      <xdr:row>41</xdr:row>
      <xdr:rowOff>42867</xdr:rowOff>
    </xdr:to>
    <xdr:sp macro="" textlink="">
      <xdr:nvSpPr>
        <xdr:cNvPr id="134" name="Isosceles Triangle 133"/>
        <xdr:cNvSpPr/>
      </xdr:nvSpPr>
      <xdr:spPr>
        <a:xfrm>
          <a:off x="12359640" y="7651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33</xdr:row>
      <xdr:rowOff>152400</xdr:rowOff>
    </xdr:from>
    <xdr:to>
      <xdr:col>14</xdr:col>
      <xdr:colOff>233208</xdr:colOff>
      <xdr:row>34</xdr:row>
      <xdr:rowOff>49450</xdr:rowOff>
    </xdr:to>
    <xdr:sp macro="" textlink="">
      <xdr:nvSpPr>
        <xdr:cNvPr id="135" name="Rectangle 134"/>
        <xdr:cNvSpPr/>
      </xdr:nvSpPr>
      <xdr:spPr>
        <a:xfrm>
          <a:off x="12368130" y="7101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41</xdr:row>
      <xdr:rowOff>122834</xdr:rowOff>
    </xdr:from>
    <xdr:to>
      <xdr:col>14</xdr:col>
      <xdr:colOff>383000</xdr:colOff>
      <xdr:row>42</xdr:row>
      <xdr:rowOff>12387</xdr:rowOff>
    </xdr:to>
    <xdr:sp macro="" textlink="">
      <xdr:nvSpPr>
        <xdr:cNvPr id="137" name="Isosceles Triangle 136"/>
        <xdr:cNvSpPr/>
      </xdr:nvSpPr>
      <xdr:spPr>
        <a:xfrm>
          <a:off x="12512040" y="780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34</xdr:row>
      <xdr:rowOff>121920</xdr:rowOff>
    </xdr:from>
    <xdr:to>
      <xdr:col>14</xdr:col>
      <xdr:colOff>385608</xdr:colOff>
      <xdr:row>35</xdr:row>
      <xdr:rowOff>18970</xdr:rowOff>
    </xdr:to>
    <xdr:sp macro="" textlink="">
      <xdr:nvSpPr>
        <xdr:cNvPr id="138" name="Rectangle 137"/>
        <xdr:cNvSpPr/>
      </xdr:nvSpPr>
      <xdr:spPr>
        <a:xfrm>
          <a:off x="12520530" y="72542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36</xdr:row>
      <xdr:rowOff>51539</xdr:rowOff>
    </xdr:from>
    <xdr:to>
      <xdr:col>3</xdr:col>
      <xdr:colOff>813515</xdr:colOff>
      <xdr:row>36</xdr:row>
      <xdr:rowOff>132250</xdr:rowOff>
    </xdr:to>
    <xdr:sp macro="" textlink="">
      <xdr:nvSpPr>
        <xdr:cNvPr id="139" name="Oval 138"/>
        <xdr:cNvSpPr/>
      </xdr:nvSpPr>
      <xdr:spPr>
        <a:xfrm>
          <a:off x="2241404" y="189881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42</xdr:row>
      <xdr:rowOff>92354</xdr:rowOff>
    </xdr:from>
    <xdr:to>
      <xdr:col>14</xdr:col>
      <xdr:colOff>535400</xdr:colOff>
      <xdr:row>42</xdr:row>
      <xdr:rowOff>164787</xdr:rowOff>
    </xdr:to>
    <xdr:sp macro="" textlink="">
      <xdr:nvSpPr>
        <xdr:cNvPr id="140" name="Isosceles Triangle 139"/>
        <xdr:cNvSpPr/>
      </xdr:nvSpPr>
      <xdr:spPr>
        <a:xfrm>
          <a:off x="12664440" y="7956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35</xdr:row>
      <xdr:rowOff>91440</xdr:rowOff>
    </xdr:from>
    <xdr:to>
      <xdr:col>14</xdr:col>
      <xdr:colOff>538008</xdr:colOff>
      <xdr:row>35</xdr:row>
      <xdr:rowOff>171370</xdr:rowOff>
    </xdr:to>
    <xdr:sp macro="" textlink="">
      <xdr:nvSpPr>
        <xdr:cNvPr id="141" name="Rectangle 140"/>
        <xdr:cNvSpPr/>
      </xdr:nvSpPr>
      <xdr:spPr>
        <a:xfrm>
          <a:off x="12672930" y="7406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46</xdr:row>
      <xdr:rowOff>59621</xdr:rowOff>
    </xdr:from>
    <xdr:to>
      <xdr:col>3</xdr:col>
      <xdr:colOff>813515</xdr:colOff>
      <xdr:row>46</xdr:row>
      <xdr:rowOff>142179</xdr:rowOff>
    </xdr:to>
    <xdr:sp macro="" textlink="">
      <xdr:nvSpPr>
        <xdr:cNvPr id="142" name="Oval 141"/>
        <xdr:cNvSpPr/>
      </xdr:nvSpPr>
      <xdr:spPr>
        <a:xfrm>
          <a:off x="2241404" y="3754166"/>
          <a:ext cx="77638" cy="82558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43</xdr:row>
      <xdr:rowOff>61874</xdr:rowOff>
    </xdr:from>
    <xdr:to>
      <xdr:col>15</xdr:col>
      <xdr:colOff>78200</xdr:colOff>
      <xdr:row>43</xdr:row>
      <xdr:rowOff>134307</xdr:rowOff>
    </xdr:to>
    <xdr:sp macro="" textlink="">
      <xdr:nvSpPr>
        <xdr:cNvPr id="143" name="Isosceles Triangle 142"/>
        <xdr:cNvSpPr/>
      </xdr:nvSpPr>
      <xdr:spPr>
        <a:xfrm>
          <a:off x="12816840" y="81085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42</xdr:row>
      <xdr:rowOff>135359</xdr:rowOff>
    </xdr:from>
    <xdr:to>
      <xdr:col>15</xdr:col>
      <xdr:colOff>230039</xdr:colOff>
      <xdr:row>43</xdr:row>
      <xdr:rowOff>33190</xdr:rowOff>
    </xdr:to>
    <xdr:sp macro="" textlink="">
      <xdr:nvSpPr>
        <xdr:cNvPr id="145" name="Oval 144"/>
        <xdr:cNvSpPr/>
      </xdr:nvSpPr>
      <xdr:spPr>
        <a:xfrm>
          <a:off x="12969241" y="79991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46</xdr:row>
      <xdr:rowOff>31394</xdr:rowOff>
    </xdr:from>
    <xdr:to>
      <xdr:col>15</xdr:col>
      <xdr:colOff>230600</xdr:colOff>
      <xdr:row>46</xdr:row>
      <xdr:rowOff>103827</xdr:rowOff>
    </xdr:to>
    <xdr:sp macro="" textlink="">
      <xdr:nvSpPr>
        <xdr:cNvPr id="146" name="Isosceles Triangle 145"/>
        <xdr:cNvSpPr/>
      </xdr:nvSpPr>
      <xdr:spPr>
        <a:xfrm>
          <a:off x="12969240" y="82609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41</xdr:row>
      <xdr:rowOff>30480</xdr:rowOff>
    </xdr:from>
    <xdr:to>
      <xdr:col>15</xdr:col>
      <xdr:colOff>233208</xdr:colOff>
      <xdr:row>41</xdr:row>
      <xdr:rowOff>110410</xdr:rowOff>
    </xdr:to>
    <xdr:sp macro="" textlink="">
      <xdr:nvSpPr>
        <xdr:cNvPr id="147" name="Rectangle 146"/>
        <xdr:cNvSpPr/>
      </xdr:nvSpPr>
      <xdr:spPr>
        <a:xfrm>
          <a:off x="12977730" y="7711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47</xdr:row>
      <xdr:rowOff>914</xdr:rowOff>
    </xdr:from>
    <xdr:to>
      <xdr:col>15</xdr:col>
      <xdr:colOff>383000</xdr:colOff>
      <xdr:row>47</xdr:row>
      <xdr:rowOff>73347</xdr:rowOff>
    </xdr:to>
    <xdr:sp macro="" textlink="">
      <xdr:nvSpPr>
        <xdr:cNvPr id="149" name="Isosceles Triangle 148"/>
        <xdr:cNvSpPr/>
      </xdr:nvSpPr>
      <xdr:spPr>
        <a:xfrm>
          <a:off x="13121640" y="8413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42</xdr:row>
      <xdr:rowOff>0</xdr:rowOff>
    </xdr:from>
    <xdr:to>
      <xdr:col>15</xdr:col>
      <xdr:colOff>385608</xdr:colOff>
      <xdr:row>42</xdr:row>
      <xdr:rowOff>79930</xdr:rowOff>
    </xdr:to>
    <xdr:sp macro="" textlink="">
      <xdr:nvSpPr>
        <xdr:cNvPr id="150" name="Rectangle 149"/>
        <xdr:cNvSpPr/>
      </xdr:nvSpPr>
      <xdr:spPr>
        <a:xfrm>
          <a:off x="13130130" y="7863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33</xdr:row>
      <xdr:rowOff>54254</xdr:rowOff>
    </xdr:from>
    <xdr:to>
      <xdr:col>3</xdr:col>
      <xdr:colOff>813176</xdr:colOff>
      <xdr:row>33</xdr:row>
      <xdr:rowOff>126687</xdr:rowOff>
    </xdr:to>
    <xdr:sp macro="" textlink="">
      <xdr:nvSpPr>
        <xdr:cNvPr id="152" name="Isosceles Triangle 151"/>
        <xdr:cNvSpPr/>
      </xdr:nvSpPr>
      <xdr:spPr>
        <a:xfrm>
          <a:off x="2248816" y="13344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34</xdr:row>
      <xdr:rowOff>61874</xdr:rowOff>
    </xdr:from>
    <xdr:to>
      <xdr:col>3</xdr:col>
      <xdr:colOff>813796</xdr:colOff>
      <xdr:row>34</xdr:row>
      <xdr:rowOff>134307</xdr:rowOff>
    </xdr:to>
    <xdr:sp macro="" textlink="">
      <xdr:nvSpPr>
        <xdr:cNvPr id="154" name="Isosceles Triangle 153"/>
        <xdr:cNvSpPr/>
      </xdr:nvSpPr>
      <xdr:spPr>
        <a:xfrm>
          <a:off x="2241123" y="153969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46</xdr:row>
      <xdr:rowOff>246575</xdr:rowOff>
    </xdr:from>
    <xdr:to>
      <xdr:col>3</xdr:col>
      <xdr:colOff>810855</xdr:colOff>
      <xdr:row>46</xdr:row>
      <xdr:rowOff>326505</xdr:rowOff>
    </xdr:to>
    <xdr:sp macro="" textlink="">
      <xdr:nvSpPr>
        <xdr:cNvPr id="155" name="Rectangle 154"/>
        <xdr:cNvSpPr/>
      </xdr:nvSpPr>
      <xdr:spPr>
        <a:xfrm>
          <a:off x="2244064" y="394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35</xdr:row>
      <xdr:rowOff>60702</xdr:rowOff>
    </xdr:from>
    <xdr:to>
      <xdr:col>3</xdr:col>
      <xdr:colOff>813796</xdr:colOff>
      <xdr:row>35</xdr:row>
      <xdr:rowOff>133135</xdr:rowOff>
    </xdr:to>
    <xdr:sp macro="" textlink="">
      <xdr:nvSpPr>
        <xdr:cNvPr id="156" name="Isosceles Triangle 155"/>
        <xdr:cNvSpPr/>
      </xdr:nvSpPr>
      <xdr:spPr>
        <a:xfrm>
          <a:off x="2241123" y="17232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42</xdr:row>
      <xdr:rowOff>121920</xdr:rowOff>
    </xdr:from>
    <xdr:to>
      <xdr:col>11</xdr:col>
      <xdr:colOff>385608</xdr:colOff>
      <xdr:row>43</xdr:row>
      <xdr:rowOff>18970</xdr:rowOff>
    </xdr:to>
    <xdr:sp macro="" textlink="">
      <xdr:nvSpPr>
        <xdr:cNvPr id="157" name="Rectangle 156"/>
        <xdr:cNvSpPr/>
      </xdr:nvSpPr>
      <xdr:spPr>
        <a:xfrm>
          <a:off x="10691730" y="7985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47</xdr:row>
      <xdr:rowOff>13439</xdr:rowOff>
    </xdr:from>
    <xdr:to>
      <xdr:col>11</xdr:col>
      <xdr:colOff>534839</xdr:colOff>
      <xdr:row>47</xdr:row>
      <xdr:rowOff>94150</xdr:rowOff>
    </xdr:to>
    <xdr:sp macro="" textlink="">
      <xdr:nvSpPr>
        <xdr:cNvPr id="158" name="Oval 157"/>
        <xdr:cNvSpPr/>
      </xdr:nvSpPr>
      <xdr:spPr>
        <a:xfrm>
          <a:off x="10835641" y="8425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46</xdr:row>
      <xdr:rowOff>423949</xdr:rowOff>
    </xdr:from>
    <xdr:to>
      <xdr:col>3</xdr:col>
      <xdr:colOff>810855</xdr:colOff>
      <xdr:row>46</xdr:row>
      <xdr:rowOff>503879</xdr:rowOff>
    </xdr:to>
    <xdr:sp macro="" textlink="">
      <xdr:nvSpPr>
        <xdr:cNvPr id="160" name="Rectangle 159"/>
        <xdr:cNvSpPr/>
      </xdr:nvSpPr>
      <xdr:spPr>
        <a:xfrm>
          <a:off x="2244064" y="411849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47</xdr:row>
      <xdr:rowOff>165839</xdr:rowOff>
    </xdr:from>
    <xdr:to>
      <xdr:col>12</xdr:col>
      <xdr:colOff>77639</xdr:colOff>
      <xdr:row>48</xdr:row>
      <xdr:rowOff>63670</xdr:rowOff>
    </xdr:to>
    <xdr:sp macro="" textlink="">
      <xdr:nvSpPr>
        <xdr:cNvPr id="161" name="Oval 160"/>
        <xdr:cNvSpPr/>
      </xdr:nvSpPr>
      <xdr:spPr>
        <a:xfrm>
          <a:off x="10988041" y="8578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50</xdr:row>
      <xdr:rowOff>56598</xdr:rowOff>
    </xdr:from>
    <xdr:to>
      <xdr:col>3</xdr:col>
      <xdr:colOff>813796</xdr:colOff>
      <xdr:row>50</xdr:row>
      <xdr:rowOff>129031</xdr:rowOff>
    </xdr:to>
    <xdr:sp macro="" textlink="">
      <xdr:nvSpPr>
        <xdr:cNvPr id="162" name="Isosceles Triangle 161"/>
        <xdr:cNvSpPr/>
      </xdr:nvSpPr>
      <xdr:spPr>
        <a:xfrm>
          <a:off x="2241123" y="486874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46</xdr:row>
      <xdr:rowOff>60960</xdr:rowOff>
    </xdr:from>
    <xdr:to>
      <xdr:col>12</xdr:col>
      <xdr:colOff>80808</xdr:colOff>
      <xdr:row>46</xdr:row>
      <xdr:rowOff>140890</xdr:rowOff>
    </xdr:to>
    <xdr:sp macro="" textlink="">
      <xdr:nvSpPr>
        <xdr:cNvPr id="163" name="Rectangle 162"/>
        <xdr:cNvSpPr/>
      </xdr:nvSpPr>
      <xdr:spPr>
        <a:xfrm>
          <a:off x="10996530" y="8290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48</xdr:row>
      <xdr:rowOff>135359</xdr:rowOff>
    </xdr:from>
    <xdr:to>
      <xdr:col>12</xdr:col>
      <xdr:colOff>230039</xdr:colOff>
      <xdr:row>49</xdr:row>
      <xdr:rowOff>33190</xdr:rowOff>
    </xdr:to>
    <xdr:sp macro="" textlink="">
      <xdr:nvSpPr>
        <xdr:cNvPr id="164" name="Oval 163"/>
        <xdr:cNvSpPr/>
      </xdr:nvSpPr>
      <xdr:spPr>
        <a:xfrm>
          <a:off x="11140441" y="8730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49</xdr:row>
      <xdr:rowOff>54254</xdr:rowOff>
    </xdr:from>
    <xdr:to>
      <xdr:col>3</xdr:col>
      <xdr:colOff>813796</xdr:colOff>
      <xdr:row>49</xdr:row>
      <xdr:rowOff>126687</xdr:rowOff>
    </xdr:to>
    <xdr:sp macro="" textlink="">
      <xdr:nvSpPr>
        <xdr:cNvPr id="165" name="Isosceles Triangle 164"/>
        <xdr:cNvSpPr/>
      </xdr:nvSpPr>
      <xdr:spPr>
        <a:xfrm>
          <a:off x="2241123" y="468167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47</xdr:row>
      <xdr:rowOff>30480</xdr:rowOff>
    </xdr:from>
    <xdr:to>
      <xdr:col>12</xdr:col>
      <xdr:colOff>233208</xdr:colOff>
      <xdr:row>47</xdr:row>
      <xdr:rowOff>110410</xdr:rowOff>
    </xdr:to>
    <xdr:sp macro="" textlink="">
      <xdr:nvSpPr>
        <xdr:cNvPr id="166" name="Rectangle 165"/>
        <xdr:cNvSpPr/>
      </xdr:nvSpPr>
      <xdr:spPr>
        <a:xfrm>
          <a:off x="11148930" y="8442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49</xdr:row>
      <xdr:rowOff>104879</xdr:rowOff>
    </xdr:from>
    <xdr:to>
      <xdr:col>12</xdr:col>
      <xdr:colOff>382439</xdr:colOff>
      <xdr:row>50</xdr:row>
      <xdr:rowOff>2710</xdr:rowOff>
    </xdr:to>
    <xdr:sp macro="" textlink="">
      <xdr:nvSpPr>
        <xdr:cNvPr id="167" name="Oval 166"/>
        <xdr:cNvSpPr/>
      </xdr:nvSpPr>
      <xdr:spPr>
        <a:xfrm>
          <a:off x="11292841" y="8883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48</xdr:row>
      <xdr:rowOff>0</xdr:rowOff>
    </xdr:from>
    <xdr:to>
      <xdr:col>12</xdr:col>
      <xdr:colOff>385608</xdr:colOff>
      <xdr:row>48</xdr:row>
      <xdr:rowOff>79930</xdr:rowOff>
    </xdr:to>
    <xdr:sp macro="" textlink="">
      <xdr:nvSpPr>
        <xdr:cNvPr id="169" name="Rectangle 168"/>
        <xdr:cNvSpPr/>
      </xdr:nvSpPr>
      <xdr:spPr>
        <a:xfrm>
          <a:off x="11301330" y="8595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67</xdr:row>
      <xdr:rowOff>53082</xdr:rowOff>
    </xdr:from>
    <xdr:to>
      <xdr:col>3</xdr:col>
      <xdr:colOff>828770</xdr:colOff>
      <xdr:row>67</xdr:row>
      <xdr:rowOff>125515</xdr:rowOff>
    </xdr:to>
    <xdr:sp macro="" textlink="">
      <xdr:nvSpPr>
        <xdr:cNvPr id="170" name="Isosceles Triangle 169"/>
        <xdr:cNvSpPr/>
      </xdr:nvSpPr>
      <xdr:spPr>
        <a:xfrm>
          <a:off x="2259330" y="737590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43</xdr:row>
      <xdr:rowOff>43738</xdr:rowOff>
    </xdr:from>
    <xdr:to>
      <xdr:col>3</xdr:col>
      <xdr:colOff>810855</xdr:colOff>
      <xdr:row>43</xdr:row>
      <xdr:rowOff>123668</xdr:rowOff>
    </xdr:to>
    <xdr:sp macro="" textlink="">
      <xdr:nvSpPr>
        <xdr:cNvPr id="95" name="Rectangle 94"/>
        <xdr:cNvSpPr/>
      </xdr:nvSpPr>
      <xdr:spPr>
        <a:xfrm>
          <a:off x="2244064" y="318410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33</xdr:row>
      <xdr:rowOff>68109</xdr:rowOff>
    </xdr:from>
    <xdr:to>
      <xdr:col>3</xdr:col>
      <xdr:colOff>813796</xdr:colOff>
      <xdr:row>33</xdr:row>
      <xdr:rowOff>140542</xdr:rowOff>
    </xdr:to>
    <xdr:sp macro="" textlink="">
      <xdr:nvSpPr>
        <xdr:cNvPr id="96" name="Isosceles Triangle 95"/>
        <xdr:cNvSpPr/>
      </xdr:nvSpPr>
      <xdr:spPr>
        <a:xfrm>
          <a:off x="2241123" y="13612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34</xdr:row>
      <xdr:rowOff>75729</xdr:rowOff>
    </xdr:from>
    <xdr:to>
      <xdr:col>3</xdr:col>
      <xdr:colOff>813176</xdr:colOff>
      <xdr:row>34</xdr:row>
      <xdr:rowOff>148162</xdr:rowOff>
    </xdr:to>
    <xdr:sp macro="" textlink="">
      <xdr:nvSpPr>
        <xdr:cNvPr id="97" name="Isosceles Triangle 96"/>
        <xdr:cNvSpPr/>
      </xdr:nvSpPr>
      <xdr:spPr>
        <a:xfrm>
          <a:off x="2240503" y="15535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55335</xdr:colOff>
      <xdr:row>12</xdr:row>
      <xdr:rowOff>150222</xdr:rowOff>
    </xdr:from>
    <xdr:ext cx="198137" cy="251482"/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2755" y="234478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22</xdr:row>
      <xdr:rowOff>30480</xdr:rowOff>
    </xdr:from>
    <xdr:ext cx="198137" cy="251482"/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387096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10</xdr:row>
      <xdr:rowOff>42303</xdr:rowOff>
    </xdr:from>
    <xdr:to>
      <xdr:col>3</xdr:col>
      <xdr:colOff>813515</xdr:colOff>
      <xdr:row>10</xdr:row>
      <xdr:rowOff>123014</xdr:rowOff>
    </xdr:to>
    <xdr:sp macro="" textlink="">
      <xdr:nvSpPr>
        <xdr:cNvPr id="116" name="Oval 115"/>
        <xdr:cNvSpPr/>
      </xdr:nvSpPr>
      <xdr:spPr>
        <a:xfrm>
          <a:off x="2240827" y="854812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11</xdr:row>
      <xdr:rowOff>59390</xdr:rowOff>
    </xdr:from>
    <xdr:to>
      <xdr:col>3</xdr:col>
      <xdr:colOff>813515</xdr:colOff>
      <xdr:row>11</xdr:row>
      <xdr:rowOff>140101</xdr:rowOff>
    </xdr:to>
    <xdr:sp macro="" textlink="">
      <xdr:nvSpPr>
        <xdr:cNvPr id="117" name="Oval 116"/>
        <xdr:cNvSpPr/>
      </xdr:nvSpPr>
      <xdr:spPr>
        <a:xfrm>
          <a:off x="2240827" y="874619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9</xdr:row>
      <xdr:rowOff>51539</xdr:rowOff>
    </xdr:from>
    <xdr:to>
      <xdr:col>3</xdr:col>
      <xdr:colOff>813515</xdr:colOff>
      <xdr:row>9</xdr:row>
      <xdr:rowOff>132250</xdr:rowOff>
    </xdr:to>
    <xdr:sp macro="" textlink="">
      <xdr:nvSpPr>
        <xdr:cNvPr id="118" name="Oval 117"/>
        <xdr:cNvSpPr/>
      </xdr:nvSpPr>
      <xdr:spPr>
        <a:xfrm>
          <a:off x="2240827" y="8014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6</xdr:row>
      <xdr:rowOff>54254</xdr:rowOff>
    </xdr:from>
    <xdr:to>
      <xdr:col>3</xdr:col>
      <xdr:colOff>813176</xdr:colOff>
      <xdr:row>6</xdr:row>
      <xdr:rowOff>126687</xdr:rowOff>
    </xdr:to>
    <xdr:sp macro="" textlink="">
      <xdr:nvSpPr>
        <xdr:cNvPr id="120" name="Isosceles Triangle 119"/>
        <xdr:cNvSpPr/>
      </xdr:nvSpPr>
      <xdr:spPr>
        <a:xfrm>
          <a:off x="2239926" y="74742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7</xdr:row>
      <xdr:rowOff>61874</xdr:rowOff>
    </xdr:from>
    <xdr:to>
      <xdr:col>3</xdr:col>
      <xdr:colOff>813796</xdr:colOff>
      <xdr:row>7</xdr:row>
      <xdr:rowOff>134307</xdr:rowOff>
    </xdr:to>
    <xdr:sp macro="" textlink="">
      <xdr:nvSpPr>
        <xdr:cNvPr id="121" name="Isosceles Triangle 120"/>
        <xdr:cNvSpPr/>
      </xdr:nvSpPr>
      <xdr:spPr>
        <a:xfrm>
          <a:off x="2240546" y="766282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8</xdr:row>
      <xdr:rowOff>60702</xdr:rowOff>
    </xdr:from>
    <xdr:to>
      <xdr:col>3</xdr:col>
      <xdr:colOff>813796</xdr:colOff>
      <xdr:row>8</xdr:row>
      <xdr:rowOff>133135</xdr:rowOff>
    </xdr:to>
    <xdr:sp macro="" textlink="">
      <xdr:nvSpPr>
        <xdr:cNvPr id="123" name="Isosceles Triangle 122"/>
        <xdr:cNvSpPr/>
      </xdr:nvSpPr>
      <xdr:spPr>
        <a:xfrm>
          <a:off x="2240546" y="78426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17</xdr:row>
      <xdr:rowOff>56598</xdr:rowOff>
    </xdr:from>
    <xdr:to>
      <xdr:col>3</xdr:col>
      <xdr:colOff>813796</xdr:colOff>
      <xdr:row>17</xdr:row>
      <xdr:rowOff>129031</xdr:rowOff>
    </xdr:to>
    <xdr:sp macro="" textlink="">
      <xdr:nvSpPr>
        <xdr:cNvPr id="125" name="Isosceles Triangle 124"/>
        <xdr:cNvSpPr/>
      </xdr:nvSpPr>
      <xdr:spPr>
        <a:xfrm>
          <a:off x="2240546" y="1093414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16</xdr:row>
      <xdr:rowOff>54254</xdr:rowOff>
    </xdr:from>
    <xdr:to>
      <xdr:col>3</xdr:col>
      <xdr:colOff>813796</xdr:colOff>
      <xdr:row>16</xdr:row>
      <xdr:rowOff>126687</xdr:rowOff>
    </xdr:to>
    <xdr:sp macro="" textlink="">
      <xdr:nvSpPr>
        <xdr:cNvPr id="126" name="Isosceles Triangle 125"/>
        <xdr:cNvSpPr/>
      </xdr:nvSpPr>
      <xdr:spPr>
        <a:xfrm>
          <a:off x="2240546" y="107508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12</xdr:row>
      <xdr:rowOff>43738</xdr:rowOff>
    </xdr:from>
    <xdr:to>
      <xdr:col>3</xdr:col>
      <xdr:colOff>810855</xdr:colOff>
      <xdr:row>12</xdr:row>
      <xdr:rowOff>123668</xdr:rowOff>
    </xdr:to>
    <xdr:sp macro="" textlink="">
      <xdr:nvSpPr>
        <xdr:cNvPr id="127" name="Rectangle 126"/>
        <xdr:cNvSpPr/>
      </xdr:nvSpPr>
      <xdr:spPr>
        <a:xfrm>
          <a:off x="2243487" y="92734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13</xdr:row>
      <xdr:rowOff>59390</xdr:rowOff>
    </xdr:from>
    <xdr:to>
      <xdr:col>3</xdr:col>
      <xdr:colOff>813515</xdr:colOff>
      <xdr:row>13</xdr:row>
      <xdr:rowOff>140101</xdr:rowOff>
    </xdr:to>
    <xdr:sp macro="" textlink="">
      <xdr:nvSpPr>
        <xdr:cNvPr id="100" name="Oval 99"/>
        <xdr:cNvSpPr/>
      </xdr:nvSpPr>
      <xdr:spPr>
        <a:xfrm>
          <a:off x="2244637" y="207107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14</xdr:row>
      <xdr:rowOff>43738</xdr:rowOff>
    </xdr:from>
    <xdr:to>
      <xdr:col>3</xdr:col>
      <xdr:colOff>810855</xdr:colOff>
      <xdr:row>14</xdr:row>
      <xdr:rowOff>123668</xdr:rowOff>
    </xdr:to>
    <xdr:sp macro="" textlink="">
      <xdr:nvSpPr>
        <xdr:cNvPr id="101" name="Rectangle 100"/>
        <xdr:cNvSpPr/>
      </xdr:nvSpPr>
      <xdr:spPr>
        <a:xfrm>
          <a:off x="2247297" y="223829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15</xdr:row>
      <xdr:rowOff>43738</xdr:rowOff>
    </xdr:from>
    <xdr:to>
      <xdr:col>3</xdr:col>
      <xdr:colOff>810855</xdr:colOff>
      <xdr:row>15</xdr:row>
      <xdr:rowOff>123668</xdr:rowOff>
    </xdr:to>
    <xdr:sp macro="" textlink="">
      <xdr:nvSpPr>
        <xdr:cNvPr id="102" name="Rectangle 101"/>
        <xdr:cNvSpPr/>
      </xdr:nvSpPr>
      <xdr:spPr>
        <a:xfrm>
          <a:off x="2247297" y="223829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36</xdr:row>
      <xdr:rowOff>93177</xdr:rowOff>
    </xdr:from>
    <xdr:to>
      <xdr:col>3</xdr:col>
      <xdr:colOff>792014</xdr:colOff>
      <xdr:row>36</xdr:row>
      <xdr:rowOff>173888</xdr:rowOff>
    </xdr:to>
    <xdr:sp macro="" textlink="">
      <xdr:nvSpPr>
        <xdr:cNvPr id="2" name="Oval 1"/>
        <xdr:cNvSpPr/>
      </xdr:nvSpPr>
      <xdr:spPr>
        <a:xfrm>
          <a:off x="2238376" y="70578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45</xdr:row>
      <xdr:rowOff>46090</xdr:rowOff>
    </xdr:from>
    <xdr:to>
      <xdr:col>3</xdr:col>
      <xdr:colOff>789116</xdr:colOff>
      <xdr:row>45</xdr:row>
      <xdr:rowOff>114441</xdr:rowOff>
    </xdr:to>
    <xdr:sp macro="" textlink="">
      <xdr:nvSpPr>
        <xdr:cNvPr id="3" name="Isosceles Triangle 2"/>
        <xdr:cNvSpPr/>
      </xdr:nvSpPr>
      <xdr:spPr>
        <a:xfrm>
          <a:off x="2234916" y="9266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41</xdr:row>
      <xdr:rowOff>158462</xdr:rowOff>
    </xdr:from>
    <xdr:to>
      <xdr:col>3</xdr:col>
      <xdr:colOff>786175</xdr:colOff>
      <xdr:row>41</xdr:row>
      <xdr:rowOff>238392</xdr:rowOff>
    </xdr:to>
    <xdr:sp macro="" textlink="">
      <xdr:nvSpPr>
        <xdr:cNvPr id="4" name="Rectangle 3"/>
        <xdr:cNvSpPr/>
      </xdr:nvSpPr>
      <xdr:spPr>
        <a:xfrm>
          <a:off x="2237857" y="82813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35</xdr:row>
      <xdr:rowOff>51533</xdr:rowOff>
    </xdr:from>
    <xdr:to>
      <xdr:col>3</xdr:col>
      <xdr:colOff>792575</xdr:colOff>
      <xdr:row>35</xdr:row>
      <xdr:rowOff>119884</xdr:rowOff>
    </xdr:to>
    <xdr:sp macro="" textlink="">
      <xdr:nvSpPr>
        <xdr:cNvPr id="5" name="Isosceles Triangle 4"/>
        <xdr:cNvSpPr/>
      </xdr:nvSpPr>
      <xdr:spPr>
        <a:xfrm>
          <a:off x="2238375" y="68333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40</xdr:row>
      <xdr:rowOff>133350</xdr:rowOff>
    </xdr:from>
    <xdr:to>
      <xdr:col>3</xdr:col>
      <xdr:colOff>786175</xdr:colOff>
      <xdr:row>40</xdr:row>
      <xdr:rowOff>209198</xdr:rowOff>
    </xdr:to>
    <xdr:sp macro="" textlink="">
      <xdr:nvSpPr>
        <xdr:cNvPr id="6" name="Rectangle 5"/>
        <xdr:cNvSpPr/>
      </xdr:nvSpPr>
      <xdr:spPr>
        <a:xfrm>
          <a:off x="2237857" y="80733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40</xdr:row>
      <xdr:rowOff>140432</xdr:rowOff>
    </xdr:from>
    <xdr:to>
      <xdr:col>8</xdr:col>
      <xdr:colOff>796196</xdr:colOff>
      <xdr:row>40</xdr:row>
      <xdr:rowOff>221143</xdr:rowOff>
    </xdr:to>
    <xdr:sp macro="" textlink="">
      <xdr:nvSpPr>
        <xdr:cNvPr id="7" name="Oval 6"/>
        <xdr:cNvSpPr/>
      </xdr:nvSpPr>
      <xdr:spPr>
        <a:xfrm>
          <a:off x="5877298" y="80804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57</xdr:row>
      <xdr:rowOff>114126</xdr:rowOff>
    </xdr:from>
    <xdr:to>
      <xdr:col>13</xdr:col>
      <xdr:colOff>383000</xdr:colOff>
      <xdr:row>58</xdr:row>
      <xdr:rowOff>1501</xdr:rowOff>
    </xdr:to>
    <xdr:sp macro="" textlink="">
      <xdr:nvSpPr>
        <xdr:cNvPr id="8" name="Isosceles Triangle 7"/>
        <xdr:cNvSpPr/>
      </xdr:nvSpPr>
      <xdr:spPr>
        <a:xfrm>
          <a:off x="9784080" y="113460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41</xdr:row>
      <xdr:rowOff>148318</xdr:rowOff>
    </xdr:from>
    <xdr:to>
      <xdr:col>8</xdr:col>
      <xdr:colOff>793536</xdr:colOff>
      <xdr:row>41</xdr:row>
      <xdr:rowOff>224166</xdr:rowOff>
    </xdr:to>
    <xdr:sp macro="" textlink="">
      <xdr:nvSpPr>
        <xdr:cNvPr id="9" name="Rectangle 8"/>
        <xdr:cNvSpPr/>
      </xdr:nvSpPr>
      <xdr:spPr>
        <a:xfrm>
          <a:off x="5879958" y="82712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457200</xdr:colOff>
      <xdr:row>58</xdr:row>
      <xdr:rowOff>81468</xdr:rowOff>
    </xdr:from>
    <xdr:to>
      <xdr:col>13</xdr:col>
      <xdr:colOff>535400</xdr:colOff>
      <xdr:row>58</xdr:row>
      <xdr:rowOff>153901</xdr:rowOff>
    </xdr:to>
    <xdr:sp macro="" textlink="">
      <xdr:nvSpPr>
        <xdr:cNvPr id="10" name="Isosceles Triangle 9"/>
        <xdr:cNvSpPr/>
      </xdr:nvSpPr>
      <xdr:spPr>
        <a:xfrm>
          <a:off x="9936480" y="114962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42</xdr:row>
      <xdr:rowOff>134711</xdr:rowOff>
    </xdr:from>
    <xdr:to>
      <xdr:col>8</xdr:col>
      <xdr:colOff>793536</xdr:colOff>
      <xdr:row>42</xdr:row>
      <xdr:rowOff>214641</xdr:rowOff>
    </xdr:to>
    <xdr:sp macro="" textlink="">
      <xdr:nvSpPr>
        <xdr:cNvPr id="11" name="Rectangle 10"/>
        <xdr:cNvSpPr/>
      </xdr:nvSpPr>
      <xdr:spPr>
        <a:xfrm>
          <a:off x="5879958" y="86233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</xdr:colOff>
      <xdr:row>57</xdr:row>
      <xdr:rowOff>157131</xdr:rowOff>
    </xdr:from>
    <xdr:to>
      <xdr:col>14</xdr:col>
      <xdr:colOff>77639</xdr:colOff>
      <xdr:row>58</xdr:row>
      <xdr:rowOff>52784</xdr:rowOff>
    </xdr:to>
    <xdr:sp macro="" textlink="">
      <xdr:nvSpPr>
        <xdr:cNvPr id="12" name="Oval 11"/>
        <xdr:cNvSpPr/>
      </xdr:nvSpPr>
      <xdr:spPr>
        <a:xfrm>
          <a:off x="10088881" y="113890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59</xdr:row>
      <xdr:rowOff>48811</xdr:rowOff>
    </xdr:from>
    <xdr:to>
      <xdr:col>14</xdr:col>
      <xdr:colOff>78200</xdr:colOff>
      <xdr:row>59</xdr:row>
      <xdr:rowOff>121244</xdr:rowOff>
    </xdr:to>
    <xdr:sp macro="" textlink="">
      <xdr:nvSpPr>
        <xdr:cNvPr id="13" name="Isosceles Triangle 12"/>
        <xdr:cNvSpPr/>
      </xdr:nvSpPr>
      <xdr:spPr>
        <a:xfrm>
          <a:off x="10088880" y="116464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58</xdr:row>
      <xdr:rowOff>124473</xdr:rowOff>
    </xdr:from>
    <xdr:to>
      <xdr:col>14</xdr:col>
      <xdr:colOff>230039</xdr:colOff>
      <xdr:row>59</xdr:row>
      <xdr:rowOff>20127</xdr:rowOff>
    </xdr:to>
    <xdr:sp macro="" textlink="">
      <xdr:nvSpPr>
        <xdr:cNvPr id="14" name="Oval 13"/>
        <xdr:cNvSpPr/>
      </xdr:nvSpPr>
      <xdr:spPr>
        <a:xfrm>
          <a:off x="10241281" y="115392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60</xdr:row>
      <xdr:rowOff>16154</xdr:rowOff>
    </xdr:from>
    <xdr:to>
      <xdr:col>14</xdr:col>
      <xdr:colOff>230600</xdr:colOff>
      <xdr:row>60</xdr:row>
      <xdr:rowOff>88587</xdr:rowOff>
    </xdr:to>
    <xdr:sp macro="" textlink="">
      <xdr:nvSpPr>
        <xdr:cNvPr id="15" name="Isosceles Triangle 14"/>
        <xdr:cNvSpPr/>
      </xdr:nvSpPr>
      <xdr:spPr>
        <a:xfrm>
          <a:off x="10241280" y="117966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59</xdr:row>
      <xdr:rowOff>91816</xdr:rowOff>
    </xdr:from>
    <xdr:to>
      <xdr:col>14</xdr:col>
      <xdr:colOff>382439</xdr:colOff>
      <xdr:row>59</xdr:row>
      <xdr:rowOff>172527</xdr:rowOff>
    </xdr:to>
    <xdr:sp macro="" textlink="">
      <xdr:nvSpPr>
        <xdr:cNvPr id="16" name="Oval 15"/>
        <xdr:cNvSpPr/>
      </xdr:nvSpPr>
      <xdr:spPr>
        <a:xfrm>
          <a:off x="10393681" y="116894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60</xdr:row>
      <xdr:rowOff>168554</xdr:rowOff>
    </xdr:from>
    <xdr:to>
      <xdr:col>14</xdr:col>
      <xdr:colOff>383000</xdr:colOff>
      <xdr:row>61</xdr:row>
      <xdr:rowOff>55930</xdr:rowOff>
    </xdr:to>
    <xdr:sp macro="" textlink="">
      <xdr:nvSpPr>
        <xdr:cNvPr id="17" name="Isosceles Triangle 16"/>
        <xdr:cNvSpPr/>
      </xdr:nvSpPr>
      <xdr:spPr>
        <a:xfrm>
          <a:off x="10393680" y="119490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53</xdr:row>
      <xdr:rowOff>102702</xdr:rowOff>
    </xdr:from>
    <xdr:to>
      <xdr:col>15</xdr:col>
      <xdr:colOff>77639</xdr:colOff>
      <xdr:row>53</xdr:row>
      <xdr:rowOff>183413</xdr:rowOff>
    </xdr:to>
    <xdr:sp macro="" textlink="">
      <xdr:nvSpPr>
        <xdr:cNvPr id="18" name="Oval 17"/>
        <xdr:cNvSpPr/>
      </xdr:nvSpPr>
      <xdr:spPr>
        <a:xfrm>
          <a:off x="10698481" y="106030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54</xdr:row>
      <xdr:rowOff>179440</xdr:rowOff>
    </xdr:from>
    <xdr:to>
      <xdr:col>15</xdr:col>
      <xdr:colOff>78200</xdr:colOff>
      <xdr:row>55</xdr:row>
      <xdr:rowOff>66816</xdr:rowOff>
    </xdr:to>
    <xdr:sp macro="" textlink="">
      <xdr:nvSpPr>
        <xdr:cNvPr id="19" name="Isosceles Triangle 18"/>
        <xdr:cNvSpPr/>
      </xdr:nvSpPr>
      <xdr:spPr>
        <a:xfrm>
          <a:off x="10698480" y="108626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54</xdr:row>
      <xdr:rowOff>70045</xdr:rowOff>
    </xdr:from>
    <xdr:to>
      <xdr:col>15</xdr:col>
      <xdr:colOff>230039</xdr:colOff>
      <xdr:row>54</xdr:row>
      <xdr:rowOff>150756</xdr:rowOff>
    </xdr:to>
    <xdr:sp macro="" textlink="">
      <xdr:nvSpPr>
        <xdr:cNvPr id="20" name="Oval 19"/>
        <xdr:cNvSpPr/>
      </xdr:nvSpPr>
      <xdr:spPr>
        <a:xfrm>
          <a:off x="10850881" y="107532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55</xdr:row>
      <xdr:rowOff>146783</xdr:rowOff>
    </xdr:from>
    <xdr:to>
      <xdr:col>15</xdr:col>
      <xdr:colOff>230600</xdr:colOff>
      <xdr:row>56</xdr:row>
      <xdr:rowOff>34159</xdr:rowOff>
    </xdr:to>
    <xdr:sp macro="" textlink="">
      <xdr:nvSpPr>
        <xdr:cNvPr id="21" name="Isosceles Triangle 20"/>
        <xdr:cNvSpPr/>
      </xdr:nvSpPr>
      <xdr:spPr>
        <a:xfrm>
          <a:off x="10850880" y="110129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55</xdr:row>
      <xdr:rowOff>37388</xdr:rowOff>
    </xdr:from>
    <xdr:to>
      <xdr:col>15</xdr:col>
      <xdr:colOff>382439</xdr:colOff>
      <xdr:row>55</xdr:row>
      <xdr:rowOff>118099</xdr:rowOff>
    </xdr:to>
    <xdr:sp macro="" textlink="">
      <xdr:nvSpPr>
        <xdr:cNvPr id="22" name="Oval 21"/>
        <xdr:cNvSpPr/>
      </xdr:nvSpPr>
      <xdr:spPr>
        <a:xfrm>
          <a:off x="11003281" y="109035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56</xdr:row>
      <xdr:rowOff>114126</xdr:rowOff>
    </xdr:from>
    <xdr:to>
      <xdr:col>15</xdr:col>
      <xdr:colOff>383000</xdr:colOff>
      <xdr:row>57</xdr:row>
      <xdr:rowOff>1502</xdr:rowOff>
    </xdr:to>
    <xdr:sp macro="" textlink="">
      <xdr:nvSpPr>
        <xdr:cNvPr id="23" name="Isosceles Triangle 22"/>
        <xdr:cNvSpPr/>
      </xdr:nvSpPr>
      <xdr:spPr>
        <a:xfrm>
          <a:off x="11003280" y="111631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457201</xdr:colOff>
      <xdr:row>56</xdr:row>
      <xdr:rowOff>4731</xdr:rowOff>
    </xdr:from>
    <xdr:to>
      <xdr:col>15</xdr:col>
      <xdr:colOff>534839</xdr:colOff>
      <xdr:row>56</xdr:row>
      <xdr:rowOff>85442</xdr:rowOff>
    </xdr:to>
    <xdr:sp macro="" textlink="">
      <xdr:nvSpPr>
        <xdr:cNvPr id="24" name="Oval 23"/>
        <xdr:cNvSpPr/>
      </xdr:nvSpPr>
      <xdr:spPr>
        <a:xfrm>
          <a:off x="11155681" y="110537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457200</xdr:colOff>
      <xdr:row>57</xdr:row>
      <xdr:rowOff>81469</xdr:rowOff>
    </xdr:from>
    <xdr:to>
      <xdr:col>15</xdr:col>
      <xdr:colOff>535400</xdr:colOff>
      <xdr:row>57</xdr:row>
      <xdr:rowOff>153902</xdr:rowOff>
    </xdr:to>
    <xdr:sp macro="" textlink="">
      <xdr:nvSpPr>
        <xdr:cNvPr id="25" name="Isosceles Triangle 24"/>
        <xdr:cNvSpPr/>
      </xdr:nvSpPr>
      <xdr:spPr>
        <a:xfrm>
          <a:off x="11155680" y="113133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</xdr:colOff>
      <xdr:row>56</xdr:row>
      <xdr:rowOff>157131</xdr:rowOff>
    </xdr:from>
    <xdr:to>
      <xdr:col>16</xdr:col>
      <xdr:colOff>77639</xdr:colOff>
      <xdr:row>57</xdr:row>
      <xdr:rowOff>52785</xdr:rowOff>
    </xdr:to>
    <xdr:sp macro="" textlink="">
      <xdr:nvSpPr>
        <xdr:cNvPr id="26" name="Oval 25"/>
        <xdr:cNvSpPr/>
      </xdr:nvSpPr>
      <xdr:spPr>
        <a:xfrm>
          <a:off x="11308081" y="112061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0</xdr:colOff>
      <xdr:row>58</xdr:row>
      <xdr:rowOff>48811</xdr:rowOff>
    </xdr:from>
    <xdr:to>
      <xdr:col>16</xdr:col>
      <xdr:colOff>78200</xdr:colOff>
      <xdr:row>58</xdr:row>
      <xdr:rowOff>121244</xdr:rowOff>
    </xdr:to>
    <xdr:sp macro="" textlink="">
      <xdr:nvSpPr>
        <xdr:cNvPr id="27" name="Isosceles Triangle 26"/>
        <xdr:cNvSpPr/>
      </xdr:nvSpPr>
      <xdr:spPr>
        <a:xfrm>
          <a:off x="11308080" y="114635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8490</xdr:colOff>
      <xdr:row>55</xdr:row>
      <xdr:rowOff>54429</xdr:rowOff>
    </xdr:from>
    <xdr:to>
      <xdr:col>16</xdr:col>
      <xdr:colOff>80808</xdr:colOff>
      <xdr:row>55</xdr:row>
      <xdr:rowOff>134359</xdr:rowOff>
    </xdr:to>
    <xdr:sp macro="" textlink="">
      <xdr:nvSpPr>
        <xdr:cNvPr id="28" name="Rectangle 27"/>
        <xdr:cNvSpPr/>
      </xdr:nvSpPr>
      <xdr:spPr>
        <a:xfrm>
          <a:off x="11316570" y="109205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57</xdr:row>
      <xdr:rowOff>124474</xdr:rowOff>
    </xdr:from>
    <xdr:to>
      <xdr:col>16</xdr:col>
      <xdr:colOff>230039</xdr:colOff>
      <xdr:row>58</xdr:row>
      <xdr:rowOff>20127</xdr:rowOff>
    </xdr:to>
    <xdr:sp macro="" textlink="">
      <xdr:nvSpPr>
        <xdr:cNvPr id="29" name="Oval 28"/>
        <xdr:cNvSpPr/>
      </xdr:nvSpPr>
      <xdr:spPr>
        <a:xfrm>
          <a:off x="11460481" y="113563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59</xdr:row>
      <xdr:rowOff>16154</xdr:rowOff>
    </xdr:from>
    <xdr:to>
      <xdr:col>16</xdr:col>
      <xdr:colOff>230600</xdr:colOff>
      <xdr:row>59</xdr:row>
      <xdr:rowOff>88587</xdr:rowOff>
    </xdr:to>
    <xdr:sp macro="" textlink="">
      <xdr:nvSpPr>
        <xdr:cNvPr id="30" name="Isosceles Triangle 29"/>
        <xdr:cNvSpPr/>
      </xdr:nvSpPr>
      <xdr:spPr>
        <a:xfrm>
          <a:off x="11460480" y="1161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160890</xdr:colOff>
      <xdr:row>56</xdr:row>
      <xdr:rowOff>21772</xdr:rowOff>
    </xdr:from>
    <xdr:to>
      <xdr:col>16</xdr:col>
      <xdr:colOff>233208</xdr:colOff>
      <xdr:row>56</xdr:row>
      <xdr:rowOff>101702</xdr:rowOff>
    </xdr:to>
    <xdr:sp macro="" textlink="">
      <xdr:nvSpPr>
        <xdr:cNvPr id="31" name="Rectangle 30"/>
        <xdr:cNvSpPr/>
      </xdr:nvSpPr>
      <xdr:spPr>
        <a:xfrm>
          <a:off x="11468970" y="110707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58</xdr:row>
      <xdr:rowOff>91816</xdr:rowOff>
    </xdr:from>
    <xdr:to>
      <xdr:col>16</xdr:col>
      <xdr:colOff>382439</xdr:colOff>
      <xdr:row>58</xdr:row>
      <xdr:rowOff>172527</xdr:rowOff>
    </xdr:to>
    <xdr:sp macro="" textlink="">
      <xdr:nvSpPr>
        <xdr:cNvPr id="32" name="Oval 31"/>
        <xdr:cNvSpPr/>
      </xdr:nvSpPr>
      <xdr:spPr>
        <a:xfrm>
          <a:off x="11612881" y="11506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59</xdr:row>
      <xdr:rowOff>168554</xdr:rowOff>
    </xdr:from>
    <xdr:to>
      <xdr:col>16</xdr:col>
      <xdr:colOff>383000</xdr:colOff>
      <xdr:row>60</xdr:row>
      <xdr:rowOff>55930</xdr:rowOff>
    </xdr:to>
    <xdr:sp macro="" textlink="">
      <xdr:nvSpPr>
        <xdr:cNvPr id="33" name="Isosceles Triangle 32"/>
        <xdr:cNvSpPr/>
      </xdr:nvSpPr>
      <xdr:spPr>
        <a:xfrm>
          <a:off x="11612880" y="117661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313290</xdr:colOff>
      <xdr:row>56</xdr:row>
      <xdr:rowOff>174172</xdr:rowOff>
    </xdr:from>
    <xdr:to>
      <xdr:col>16</xdr:col>
      <xdr:colOff>385608</xdr:colOff>
      <xdr:row>57</xdr:row>
      <xdr:rowOff>69045</xdr:rowOff>
    </xdr:to>
    <xdr:sp macro="" textlink="">
      <xdr:nvSpPr>
        <xdr:cNvPr id="34" name="Rectangle 33"/>
        <xdr:cNvSpPr/>
      </xdr:nvSpPr>
      <xdr:spPr>
        <a:xfrm>
          <a:off x="11621370" y="112231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38</xdr:row>
      <xdr:rowOff>93177</xdr:rowOff>
    </xdr:from>
    <xdr:to>
      <xdr:col>3</xdr:col>
      <xdr:colOff>792014</xdr:colOff>
      <xdr:row>38</xdr:row>
      <xdr:rowOff>173888</xdr:rowOff>
    </xdr:to>
    <xdr:sp macro="" textlink="">
      <xdr:nvSpPr>
        <xdr:cNvPr id="42" name="Oval 41"/>
        <xdr:cNvSpPr/>
      </xdr:nvSpPr>
      <xdr:spPr>
        <a:xfrm>
          <a:off x="2238376" y="75912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47</xdr:row>
      <xdr:rowOff>46090</xdr:rowOff>
    </xdr:from>
    <xdr:to>
      <xdr:col>3</xdr:col>
      <xdr:colOff>789116</xdr:colOff>
      <xdr:row>47</xdr:row>
      <xdr:rowOff>114441</xdr:rowOff>
    </xdr:to>
    <xdr:sp macro="" textlink="">
      <xdr:nvSpPr>
        <xdr:cNvPr id="43" name="Isosceles Triangle 42"/>
        <xdr:cNvSpPr/>
      </xdr:nvSpPr>
      <xdr:spPr>
        <a:xfrm>
          <a:off x="2234916" y="97996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43</xdr:row>
      <xdr:rowOff>158462</xdr:rowOff>
    </xdr:from>
    <xdr:to>
      <xdr:col>3</xdr:col>
      <xdr:colOff>786175</xdr:colOff>
      <xdr:row>43</xdr:row>
      <xdr:rowOff>238392</xdr:rowOff>
    </xdr:to>
    <xdr:sp macro="" textlink="">
      <xdr:nvSpPr>
        <xdr:cNvPr id="44" name="Rectangle 43"/>
        <xdr:cNvSpPr/>
      </xdr:nvSpPr>
      <xdr:spPr>
        <a:xfrm>
          <a:off x="2237857" y="88147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37</xdr:row>
      <xdr:rowOff>51533</xdr:rowOff>
    </xdr:from>
    <xdr:to>
      <xdr:col>3</xdr:col>
      <xdr:colOff>792575</xdr:colOff>
      <xdr:row>37</xdr:row>
      <xdr:rowOff>119884</xdr:rowOff>
    </xdr:to>
    <xdr:sp macro="" textlink="">
      <xdr:nvSpPr>
        <xdr:cNvPr id="45" name="Isosceles Triangle 44"/>
        <xdr:cNvSpPr/>
      </xdr:nvSpPr>
      <xdr:spPr>
        <a:xfrm>
          <a:off x="2238375" y="73667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42</xdr:row>
      <xdr:rowOff>133350</xdr:rowOff>
    </xdr:from>
    <xdr:to>
      <xdr:col>3</xdr:col>
      <xdr:colOff>786175</xdr:colOff>
      <xdr:row>42</xdr:row>
      <xdr:rowOff>209198</xdr:rowOff>
    </xdr:to>
    <xdr:sp macro="" textlink="">
      <xdr:nvSpPr>
        <xdr:cNvPr id="46" name="Rectangle 45"/>
        <xdr:cNvSpPr/>
      </xdr:nvSpPr>
      <xdr:spPr>
        <a:xfrm>
          <a:off x="2237857" y="86067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42</xdr:row>
      <xdr:rowOff>140432</xdr:rowOff>
    </xdr:from>
    <xdr:to>
      <xdr:col>8</xdr:col>
      <xdr:colOff>796196</xdr:colOff>
      <xdr:row>42</xdr:row>
      <xdr:rowOff>221143</xdr:rowOff>
    </xdr:to>
    <xdr:sp macro="" textlink="">
      <xdr:nvSpPr>
        <xdr:cNvPr id="47" name="Oval 46"/>
        <xdr:cNvSpPr/>
      </xdr:nvSpPr>
      <xdr:spPr>
        <a:xfrm>
          <a:off x="587729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59</xdr:row>
      <xdr:rowOff>114126</xdr:rowOff>
    </xdr:from>
    <xdr:to>
      <xdr:col>18</xdr:col>
      <xdr:colOff>383000</xdr:colOff>
      <xdr:row>60</xdr:row>
      <xdr:rowOff>1501</xdr:rowOff>
    </xdr:to>
    <xdr:sp macro="" textlink="">
      <xdr:nvSpPr>
        <xdr:cNvPr id="48" name="Isosceles Triangle 47"/>
        <xdr:cNvSpPr/>
      </xdr:nvSpPr>
      <xdr:spPr>
        <a:xfrm>
          <a:off x="13418820" y="118794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43</xdr:row>
      <xdr:rowOff>148318</xdr:rowOff>
    </xdr:from>
    <xdr:to>
      <xdr:col>8</xdr:col>
      <xdr:colOff>793536</xdr:colOff>
      <xdr:row>43</xdr:row>
      <xdr:rowOff>224166</xdr:rowOff>
    </xdr:to>
    <xdr:sp macro="" textlink="">
      <xdr:nvSpPr>
        <xdr:cNvPr id="49" name="Rectangle 48"/>
        <xdr:cNvSpPr/>
      </xdr:nvSpPr>
      <xdr:spPr>
        <a:xfrm>
          <a:off x="587995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60</xdr:row>
      <xdr:rowOff>81468</xdr:rowOff>
    </xdr:from>
    <xdr:to>
      <xdr:col>18</xdr:col>
      <xdr:colOff>535400</xdr:colOff>
      <xdr:row>60</xdr:row>
      <xdr:rowOff>153901</xdr:rowOff>
    </xdr:to>
    <xdr:sp macro="" textlink="">
      <xdr:nvSpPr>
        <xdr:cNvPr id="50" name="Isosceles Triangle 49"/>
        <xdr:cNvSpPr/>
      </xdr:nvSpPr>
      <xdr:spPr>
        <a:xfrm>
          <a:off x="13571220" y="120296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44</xdr:row>
      <xdr:rowOff>134711</xdr:rowOff>
    </xdr:from>
    <xdr:to>
      <xdr:col>8</xdr:col>
      <xdr:colOff>793536</xdr:colOff>
      <xdr:row>44</xdr:row>
      <xdr:rowOff>214641</xdr:rowOff>
    </xdr:to>
    <xdr:sp macro="" textlink="">
      <xdr:nvSpPr>
        <xdr:cNvPr id="51" name="Rectangle 50"/>
        <xdr:cNvSpPr/>
      </xdr:nvSpPr>
      <xdr:spPr>
        <a:xfrm>
          <a:off x="587995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59</xdr:row>
      <xdr:rowOff>157131</xdr:rowOff>
    </xdr:from>
    <xdr:to>
      <xdr:col>19</xdr:col>
      <xdr:colOff>77639</xdr:colOff>
      <xdr:row>60</xdr:row>
      <xdr:rowOff>52784</xdr:rowOff>
    </xdr:to>
    <xdr:sp macro="" textlink="">
      <xdr:nvSpPr>
        <xdr:cNvPr id="52" name="Oval 51"/>
        <xdr:cNvSpPr/>
      </xdr:nvSpPr>
      <xdr:spPr>
        <a:xfrm>
          <a:off x="13723621" y="119224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61</xdr:row>
      <xdr:rowOff>48811</xdr:rowOff>
    </xdr:from>
    <xdr:to>
      <xdr:col>19</xdr:col>
      <xdr:colOff>78200</xdr:colOff>
      <xdr:row>61</xdr:row>
      <xdr:rowOff>121244</xdr:rowOff>
    </xdr:to>
    <xdr:sp macro="" textlink="">
      <xdr:nvSpPr>
        <xdr:cNvPr id="53" name="Isosceles Triangle 52"/>
        <xdr:cNvSpPr/>
      </xdr:nvSpPr>
      <xdr:spPr>
        <a:xfrm>
          <a:off x="13723620" y="121798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60</xdr:row>
      <xdr:rowOff>124473</xdr:rowOff>
    </xdr:from>
    <xdr:to>
      <xdr:col>19</xdr:col>
      <xdr:colOff>230039</xdr:colOff>
      <xdr:row>61</xdr:row>
      <xdr:rowOff>20127</xdr:rowOff>
    </xdr:to>
    <xdr:sp macro="" textlink="">
      <xdr:nvSpPr>
        <xdr:cNvPr id="54" name="Oval 53"/>
        <xdr:cNvSpPr/>
      </xdr:nvSpPr>
      <xdr:spPr>
        <a:xfrm>
          <a:off x="13876021" y="120726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62</xdr:row>
      <xdr:rowOff>16154</xdr:rowOff>
    </xdr:from>
    <xdr:to>
      <xdr:col>19</xdr:col>
      <xdr:colOff>230600</xdr:colOff>
      <xdr:row>62</xdr:row>
      <xdr:rowOff>88587</xdr:rowOff>
    </xdr:to>
    <xdr:sp macro="" textlink="">
      <xdr:nvSpPr>
        <xdr:cNvPr id="55" name="Isosceles Triangle 54"/>
        <xdr:cNvSpPr/>
      </xdr:nvSpPr>
      <xdr:spPr>
        <a:xfrm>
          <a:off x="13876020" y="123300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61</xdr:row>
      <xdr:rowOff>91816</xdr:rowOff>
    </xdr:from>
    <xdr:to>
      <xdr:col>19</xdr:col>
      <xdr:colOff>382439</xdr:colOff>
      <xdr:row>61</xdr:row>
      <xdr:rowOff>172527</xdr:rowOff>
    </xdr:to>
    <xdr:sp macro="" textlink="">
      <xdr:nvSpPr>
        <xdr:cNvPr id="56" name="Oval 55"/>
        <xdr:cNvSpPr/>
      </xdr:nvSpPr>
      <xdr:spPr>
        <a:xfrm>
          <a:off x="14028421" y="122228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62</xdr:row>
      <xdr:rowOff>168554</xdr:rowOff>
    </xdr:from>
    <xdr:to>
      <xdr:col>19</xdr:col>
      <xdr:colOff>383000</xdr:colOff>
      <xdr:row>63</xdr:row>
      <xdr:rowOff>55930</xdr:rowOff>
    </xdr:to>
    <xdr:sp macro="" textlink="">
      <xdr:nvSpPr>
        <xdr:cNvPr id="57" name="Isosceles Triangle 56"/>
        <xdr:cNvSpPr/>
      </xdr:nvSpPr>
      <xdr:spPr>
        <a:xfrm>
          <a:off x="14028420" y="124824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55</xdr:row>
      <xdr:rowOff>102702</xdr:rowOff>
    </xdr:from>
    <xdr:to>
      <xdr:col>20</xdr:col>
      <xdr:colOff>77639</xdr:colOff>
      <xdr:row>55</xdr:row>
      <xdr:rowOff>183413</xdr:rowOff>
    </xdr:to>
    <xdr:sp macro="" textlink="">
      <xdr:nvSpPr>
        <xdr:cNvPr id="58" name="Oval 57"/>
        <xdr:cNvSpPr/>
      </xdr:nvSpPr>
      <xdr:spPr>
        <a:xfrm>
          <a:off x="14333221" y="111364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56</xdr:row>
      <xdr:rowOff>179440</xdr:rowOff>
    </xdr:from>
    <xdr:to>
      <xdr:col>20</xdr:col>
      <xdr:colOff>78200</xdr:colOff>
      <xdr:row>57</xdr:row>
      <xdr:rowOff>66816</xdr:rowOff>
    </xdr:to>
    <xdr:sp macro="" textlink="">
      <xdr:nvSpPr>
        <xdr:cNvPr id="59" name="Isosceles Triangle 58"/>
        <xdr:cNvSpPr/>
      </xdr:nvSpPr>
      <xdr:spPr>
        <a:xfrm>
          <a:off x="14333220" y="113960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56</xdr:row>
      <xdr:rowOff>70045</xdr:rowOff>
    </xdr:from>
    <xdr:to>
      <xdr:col>20</xdr:col>
      <xdr:colOff>230039</xdr:colOff>
      <xdr:row>56</xdr:row>
      <xdr:rowOff>150756</xdr:rowOff>
    </xdr:to>
    <xdr:sp macro="" textlink="">
      <xdr:nvSpPr>
        <xdr:cNvPr id="60" name="Oval 59"/>
        <xdr:cNvSpPr/>
      </xdr:nvSpPr>
      <xdr:spPr>
        <a:xfrm>
          <a:off x="14485621" y="112866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57</xdr:row>
      <xdr:rowOff>146783</xdr:rowOff>
    </xdr:from>
    <xdr:to>
      <xdr:col>20</xdr:col>
      <xdr:colOff>230600</xdr:colOff>
      <xdr:row>58</xdr:row>
      <xdr:rowOff>34159</xdr:rowOff>
    </xdr:to>
    <xdr:sp macro="" textlink="">
      <xdr:nvSpPr>
        <xdr:cNvPr id="61" name="Isosceles Triangle 60"/>
        <xdr:cNvSpPr/>
      </xdr:nvSpPr>
      <xdr:spPr>
        <a:xfrm>
          <a:off x="14485620" y="115463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57</xdr:row>
      <xdr:rowOff>37388</xdr:rowOff>
    </xdr:from>
    <xdr:to>
      <xdr:col>20</xdr:col>
      <xdr:colOff>382439</xdr:colOff>
      <xdr:row>57</xdr:row>
      <xdr:rowOff>118099</xdr:rowOff>
    </xdr:to>
    <xdr:sp macro="" textlink="">
      <xdr:nvSpPr>
        <xdr:cNvPr id="62" name="Oval 61"/>
        <xdr:cNvSpPr/>
      </xdr:nvSpPr>
      <xdr:spPr>
        <a:xfrm>
          <a:off x="14638021" y="114369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58</xdr:row>
      <xdr:rowOff>114126</xdr:rowOff>
    </xdr:from>
    <xdr:to>
      <xdr:col>20</xdr:col>
      <xdr:colOff>383000</xdr:colOff>
      <xdr:row>59</xdr:row>
      <xdr:rowOff>1502</xdr:rowOff>
    </xdr:to>
    <xdr:sp macro="" textlink="">
      <xdr:nvSpPr>
        <xdr:cNvPr id="63" name="Isosceles Triangle 62"/>
        <xdr:cNvSpPr/>
      </xdr:nvSpPr>
      <xdr:spPr>
        <a:xfrm>
          <a:off x="14638020" y="116965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58</xdr:row>
      <xdr:rowOff>4731</xdr:rowOff>
    </xdr:from>
    <xdr:to>
      <xdr:col>20</xdr:col>
      <xdr:colOff>534839</xdr:colOff>
      <xdr:row>58</xdr:row>
      <xdr:rowOff>85442</xdr:rowOff>
    </xdr:to>
    <xdr:sp macro="" textlink="">
      <xdr:nvSpPr>
        <xdr:cNvPr id="64" name="Oval 63"/>
        <xdr:cNvSpPr/>
      </xdr:nvSpPr>
      <xdr:spPr>
        <a:xfrm>
          <a:off x="14790421" y="115871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59</xdr:row>
      <xdr:rowOff>81469</xdr:rowOff>
    </xdr:from>
    <xdr:to>
      <xdr:col>20</xdr:col>
      <xdr:colOff>535400</xdr:colOff>
      <xdr:row>59</xdr:row>
      <xdr:rowOff>153902</xdr:rowOff>
    </xdr:to>
    <xdr:sp macro="" textlink="">
      <xdr:nvSpPr>
        <xdr:cNvPr id="65" name="Isosceles Triangle 64"/>
        <xdr:cNvSpPr/>
      </xdr:nvSpPr>
      <xdr:spPr>
        <a:xfrm>
          <a:off x="14790420" y="118467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58</xdr:row>
      <xdr:rowOff>157131</xdr:rowOff>
    </xdr:from>
    <xdr:to>
      <xdr:col>21</xdr:col>
      <xdr:colOff>77639</xdr:colOff>
      <xdr:row>59</xdr:row>
      <xdr:rowOff>52785</xdr:rowOff>
    </xdr:to>
    <xdr:sp macro="" textlink="">
      <xdr:nvSpPr>
        <xdr:cNvPr id="66" name="Oval 65"/>
        <xdr:cNvSpPr/>
      </xdr:nvSpPr>
      <xdr:spPr>
        <a:xfrm>
          <a:off x="14942821" y="117395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60</xdr:row>
      <xdr:rowOff>48811</xdr:rowOff>
    </xdr:from>
    <xdr:to>
      <xdr:col>21</xdr:col>
      <xdr:colOff>78200</xdr:colOff>
      <xdr:row>60</xdr:row>
      <xdr:rowOff>121244</xdr:rowOff>
    </xdr:to>
    <xdr:sp macro="" textlink="">
      <xdr:nvSpPr>
        <xdr:cNvPr id="67" name="Isosceles Triangle 66"/>
        <xdr:cNvSpPr/>
      </xdr:nvSpPr>
      <xdr:spPr>
        <a:xfrm>
          <a:off x="14942820" y="119969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57</xdr:row>
      <xdr:rowOff>54429</xdr:rowOff>
    </xdr:from>
    <xdr:to>
      <xdr:col>21</xdr:col>
      <xdr:colOff>80808</xdr:colOff>
      <xdr:row>57</xdr:row>
      <xdr:rowOff>134359</xdr:rowOff>
    </xdr:to>
    <xdr:sp macro="" textlink="">
      <xdr:nvSpPr>
        <xdr:cNvPr id="68" name="Rectangle 67"/>
        <xdr:cNvSpPr/>
      </xdr:nvSpPr>
      <xdr:spPr>
        <a:xfrm>
          <a:off x="14951310" y="114539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59</xdr:row>
      <xdr:rowOff>124474</xdr:rowOff>
    </xdr:from>
    <xdr:to>
      <xdr:col>21</xdr:col>
      <xdr:colOff>230039</xdr:colOff>
      <xdr:row>60</xdr:row>
      <xdr:rowOff>20127</xdr:rowOff>
    </xdr:to>
    <xdr:sp macro="" textlink="">
      <xdr:nvSpPr>
        <xdr:cNvPr id="69" name="Oval 68"/>
        <xdr:cNvSpPr/>
      </xdr:nvSpPr>
      <xdr:spPr>
        <a:xfrm>
          <a:off x="15095221" y="118897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61</xdr:row>
      <xdr:rowOff>16154</xdr:rowOff>
    </xdr:from>
    <xdr:to>
      <xdr:col>21</xdr:col>
      <xdr:colOff>230600</xdr:colOff>
      <xdr:row>61</xdr:row>
      <xdr:rowOff>88587</xdr:rowOff>
    </xdr:to>
    <xdr:sp macro="" textlink="">
      <xdr:nvSpPr>
        <xdr:cNvPr id="70" name="Isosceles Triangle 69"/>
        <xdr:cNvSpPr/>
      </xdr:nvSpPr>
      <xdr:spPr>
        <a:xfrm>
          <a:off x="15095220" y="12147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58</xdr:row>
      <xdr:rowOff>21772</xdr:rowOff>
    </xdr:from>
    <xdr:to>
      <xdr:col>21</xdr:col>
      <xdr:colOff>233208</xdr:colOff>
      <xdr:row>58</xdr:row>
      <xdr:rowOff>101702</xdr:rowOff>
    </xdr:to>
    <xdr:sp macro="" textlink="">
      <xdr:nvSpPr>
        <xdr:cNvPr id="71" name="Rectangle 70"/>
        <xdr:cNvSpPr/>
      </xdr:nvSpPr>
      <xdr:spPr>
        <a:xfrm>
          <a:off x="15103710" y="116041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60</xdr:row>
      <xdr:rowOff>91816</xdr:rowOff>
    </xdr:from>
    <xdr:to>
      <xdr:col>21</xdr:col>
      <xdr:colOff>382439</xdr:colOff>
      <xdr:row>60</xdr:row>
      <xdr:rowOff>172527</xdr:rowOff>
    </xdr:to>
    <xdr:sp macro="" textlink="">
      <xdr:nvSpPr>
        <xdr:cNvPr id="72" name="Oval 71"/>
        <xdr:cNvSpPr/>
      </xdr:nvSpPr>
      <xdr:spPr>
        <a:xfrm>
          <a:off x="15247621" y="120399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61</xdr:row>
      <xdr:rowOff>168554</xdr:rowOff>
    </xdr:from>
    <xdr:to>
      <xdr:col>21</xdr:col>
      <xdr:colOff>383000</xdr:colOff>
      <xdr:row>62</xdr:row>
      <xdr:rowOff>55930</xdr:rowOff>
    </xdr:to>
    <xdr:sp macro="" textlink="">
      <xdr:nvSpPr>
        <xdr:cNvPr id="73" name="Isosceles Triangle 72"/>
        <xdr:cNvSpPr/>
      </xdr:nvSpPr>
      <xdr:spPr>
        <a:xfrm>
          <a:off x="15247620" y="122995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58</xdr:row>
      <xdr:rowOff>174172</xdr:rowOff>
    </xdr:from>
    <xdr:to>
      <xdr:col>21</xdr:col>
      <xdr:colOff>385608</xdr:colOff>
      <xdr:row>59</xdr:row>
      <xdr:rowOff>69045</xdr:rowOff>
    </xdr:to>
    <xdr:sp macro="" textlink="">
      <xdr:nvSpPr>
        <xdr:cNvPr id="74" name="Rectangle 73"/>
        <xdr:cNvSpPr/>
      </xdr:nvSpPr>
      <xdr:spPr>
        <a:xfrm>
          <a:off x="15256110" y="117565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11</xdr:row>
      <xdr:rowOff>46090</xdr:rowOff>
    </xdr:from>
    <xdr:to>
      <xdr:col>3</xdr:col>
      <xdr:colOff>789116</xdr:colOff>
      <xdr:row>11</xdr:row>
      <xdr:rowOff>114441</xdr:rowOff>
    </xdr:to>
    <xdr:sp macro="" textlink="">
      <xdr:nvSpPr>
        <xdr:cNvPr id="75" name="Isosceles Triangle 74"/>
        <xdr:cNvSpPr/>
      </xdr:nvSpPr>
      <xdr:spPr>
        <a:xfrm>
          <a:off x="2234916" y="2789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8</xdr:row>
      <xdr:rowOff>327795</xdr:rowOff>
    </xdr:from>
    <xdr:to>
      <xdr:col>3</xdr:col>
      <xdr:colOff>786175</xdr:colOff>
      <xdr:row>9</xdr:row>
      <xdr:rowOff>52125</xdr:rowOff>
    </xdr:to>
    <xdr:sp macro="" textlink="">
      <xdr:nvSpPr>
        <xdr:cNvPr id="76" name="Rectangle 75"/>
        <xdr:cNvSpPr/>
      </xdr:nvSpPr>
      <xdr:spPr>
        <a:xfrm>
          <a:off x="2237857" y="2171835"/>
          <a:ext cx="72318" cy="8247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8</xdr:row>
      <xdr:rowOff>148318</xdr:rowOff>
    </xdr:from>
    <xdr:to>
      <xdr:col>8</xdr:col>
      <xdr:colOff>793536</xdr:colOff>
      <xdr:row>8</xdr:row>
      <xdr:rowOff>224166</xdr:rowOff>
    </xdr:to>
    <xdr:sp macro="" textlink="">
      <xdr:nvSpPr>
        <xdr:cNvPr id="78" name="Rectangle 77"/>
        <xdr:cNvSpPr/>
      </xdr:nvSpPr>
      <xdr:spPr>
        <a:xfrm>
          <a:off x="587995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9</xdr:row>
      <xdr:rowOff>134711</xdr:rowOff>
    </xdr:from>
    <xdr:to>
      <xdr:col>8</xdr:col>
      <xdr:colOff>793536</xdr:colOff>
      <xdr:row>9</xdr:row>
      <xdr:rowOff>214641</xdr:rowOff>
    </xdr:to>
    <xdr:sp macro="" textlink="">
      <xdr:nvSpPr>
        <xdr:cNvPr id="79" name="Rectangle 78"/>
        <xdr:cNvSpPr/>
      </xdr:nvSpPr>
      <xdr:spPr>
        <a:xfrm>
          <a:off x="587995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42</xdr:row>
      <xdr:rowOff>140432</xdr:rowOff>
    </xdr:from>
    <xdr:to>
      <xdr:col>13</xdr:col>
      <xdr:colOff>796196</xdr:colOff>
      <xdr:row>42</xdr:row>
      <xdr:rowOff>221143</xdr:rowOff>
    </xdr:to>
    <xdr:sp macro="" textlink="">
      <xdr:nvSpPr>
        <xdr:cNvPr id="80" name="Oval 79"/>
        <xdr:cNvSpPr/>
      </xdr:nvSpPr>
      <xdr:spPr>
        <a:xfrm>
          <a:off x="951203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43</xdr:row>
      <xdr:rowOff>148318</xdr:rowOff>
    </xdr:from>
    <xdr:to>
      <xdr:col>13</xdr:col>
      <xdr:colOff>793536</xdr:colOff>
      <xdr:row>43</xdr:row>
      <xdr:rowOff>224166</xdr:rowOff>
    </xdr:to>
    <xdr:sp macro="" textlink="">
      <xdr:nvSpPr>
        <xdr:cNvPr id="81" name="Rectangle 80"/>
        <xdr:cNvSpPr/>
      </xdr:nvSpPr>
      <xdr:spPr>
        <a:xfrm>
          <a:off x="951469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44</xdr:row>
      <xdr:rowOff>134711</xdr:rowOff>
    </xdr:from>
    <xdr:to>
      <xdr:col>13</xdr:col>
      <xdr:colOff>793536</xdr:colOff>
      <xdr:row>44</xdr:row>
      <xdr:rowOff>214641</xdr:rowOff>
    </xdr:to>
    <xdr:sp macro="" textlink="">
      <xdr:nvSpPr>
        <xdr:cNvPr id="82" name="Rectangle 81"/>
        <xdr:cNvSpPr/>
      </xdr:nvSpPr>
      <xdr:spPr>
        <a:xfrm>
          <a:off x="951469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8</xdr:row>
      <xdr:rowOff>148318</xdr:rowOff>
    </xdr:from>
    <xdr:to>
      <xdr:col>13</xdr:col>
      <xdr:colOff>793536</xdr:colOff>
      <xdr:row>8</xdr:row>
      <xdr:rowOff>224166</xdr:rowOff>
    </xdr:to>
    <xdr:sp macro="" textlink="">
      <xdr:nvSpPr>
        <xdr:cNvPr id="83" name="Rectangle 82"/>
        <xdr:cNvSpPr/>
      </xdr:nvSpPr>
      <xdr:spPr>
        <a:xfrm>
          <a:off x="951469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9</xdr:row>
      <xdr:rowOff>134711</xdr:rowOff>
    </xdr:from>
    <xdr:to>
      <xdr:col>13</xdr:col>
      <xdr:colOff>793536</xdr:colOff>
      <xdr:row>9</xdr:row>
      <xdr:rowOff>214641</xdr:rowOff>
    </xdr:to>
    <xdr:sp macro="" textlink="">
      <xdr:nvSpPr>
        <xdr:cNvPr id="84" name="Rectangle 83"/>
        <xdr:cNvSpPr/>
      </xdr:nvSpPr>
      <xdr:spPr>
        <a:xfrm>
          <a:off x="951469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67798</xdr:colOff>
      <xdr:row>7</xdr:row>
      <xdr:rowOff>54317</xdr:rowOff>
    </xdr:from>
    <xdr:to>
      <xdr:col>5</xdr:col>
      <xdr:colOff>358140</xdr:colOff>
      <xdr:row>22</xdr:row>
      <xdr:rowOff>54317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117230</xdr:colOff>
      <xdr:row>7</xdr:row>
      <xdr:rowOff>49823</xdr:rowOff>
    </xdr:from>
    <xdr:to>
      <xdr:col>16</xdr:col>
      <xdr:colOff>111369</xdr:colOff>
      <xdr:row>22</xdr:row>
      <xdr:rowOff>67408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</xdr:colOff>
      <xdr:row>88</xdr:row>
      <xdr:rowOff>101492</xdr:rowOff>
    </xdr:from>
    <xdr:to>
      <xdr:col>18</xdr:col>
      <xdr:colOff>77639</xdr:colOff>
      <xdr:row>88</xdr:row>
      <xdr:rowOff>182203</xdr:rowOff>
    </xdr:to>
    <xdr:sp macro="" textlink="">
      <xdr:nvSpPr>
        <xdr:cNvPr id="23" name="Oval 22"/>
        <xdr:cNvSpPr/>
      </xdr:nvSpPr>
      <xdr:spPr>
        <a:xfrm>
          <a:off x="16501534" y="5520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0</xdr:colOff>
      <xdr:row>89</xdr:row>
      <xdr:rowOff>177021</xdr:rowOff>
    </xdr:from>
    <xdr:to>
      <xdr:col>18</xdr:col>
      <xdr:colOff>78200</xdr:colOff>
      <xdr:row>90</xdr:row>
      <xdr:rowOff>63187</xdr:rowOff>
    </xdr:to>
    <xdr:sp macro="" textlink="">
      <xdr:nvSpPr>
        <xdr:cNvPr id="24" name="Isosceles Triangle 23"/>
        <xdr:cNvSpPr/>
      </xdr:nvSpPr>
      <xdr:spPr>
        <a:xfrm>
          <a:off x="16501533" y="5781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73</xdr:row>
      <xdr:rowOff>59267</xdr:rowOff>
    </xdr:from>
    <xdr:to>
      <xdr:col>8</xdr:col>
      <xdr:colOff>821641</xdr:colOff>
      <xdr:row>73</xdr:row>
      <xdr:rowOff>139197</xdr:rowOff>
    </xdr:to>
    <xdr:sp macro="" textlink="">
      <xdr:nvSpPr>
        <xdr:cNvPr id="25" name="Rectangle 24"/>
        <xdr:cNvSpPr/>
      </xdr:nvSpPr>
      <xdr:spPr>
        <a:xfrm>
          <a:off x="7010423" y="28469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152401</xdr:colOff>
      <xdr:row>89</xdr:row>
      <xdr:rowOff>67626</xdr:rowOff>
    </xdr:from>
    <xdr:to>
      <xdr:col>18</xdr:col>
      <xdr:colOff>230039</xdr:colOff>
      <xdr:row>89</xdr:row>
      <xdr:rowOff>148337</xdr:rowOff>
    </xdr:to>
    <xdr:sp macro="" textlink="">
      <xdr:nvSpPr>
        <xdr:cNvPr id="26" name="Oval 25"/>
        <xdr:cNvSpPr/>
      </xdr:nvSpPr>
      <xdr:spPr>
        <a:xfrm>
          <a:off x="16653934" y="5672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152400</xdr:colOff>
      <xdr:row>90</xdr:row>
      <xdr:rowOff>143154</xdr:rowOff>
    </xdr:from>
    <xdr:to>
      <xdr:col>18</xdr:col>
      <xdr:colOff>230600</xdr:colOff>
      <xdr:row>91</xdr:row>
      <xdr:rowOff>29320</xdr:rowOff>
    </xdr:to>
    <xdr:sp macro="" textlink="">
      <xdr:nvSpPr>
        <xdr:cNvPr id="27" name="Isosceles Triangle 26"/>
        <xdr:cNvSpPr/>
      </xdr:nvSpPr>
      <xdr:spPr>
        <a:xfrm>
          <a:off x="16653933" y="5934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70</xdr:row>
      <xdr:rowOff>50800</xdr:rowOff>
    </xdr:from>
    <xdr:to>
      <xdr:col>3</xdr:col>
      <xdr:colOff>807625</xdr:colOff>
      <xdr:row>70</xdr:row>
      <xdr:rowOff>130730</xdr:rowOff>
    </xdr:to>
    <xdr:sp macro="" textlink="">
      <xdr:nvSpPr>
        <xdr:cNvPr id="28" name="Rectangle 27"/>
        <xdr:cNvSpPr/>
      </xdr:nvSpPr>
      <xdr:spPr>
        <a:xfrm>
          <a:off x="2246607" y="2286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304801</xdr:colOff>
      <xdr:row>90</xdr:row>
      <xdr:rowOff>33759</xdr:rowOff>
    </xdr:from>
    <xdr:to>
      <xdr:col>18</xdr:col>
      <xdr:colOff>382439</xdr:colOff>
      <xdr:row>90</xdr:row>
      <xdr:rowOff>114470</xdr:rowOff>
    </xdr:to>
    <xdr:sp macro="" textlink="">
      <xdr:nvSpPr>
        <xdr:cNvPr id="29" name="Oval 28"/>
        <xdr:cNvSpPr/>
      </xdr:nvSpPr>
      <xdr:spPr>
        <a:xfrm>
          <a:off x="16806334" y="5824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91</xdr:row>
      <xdr:rowOff>109287</xdr:rowOff>
    </xdr:from>
    <xdr:to>
      <xdr:col>18</xdr:col>
      <xdr:colOff>383000</xdr:colOff>
      <xdr:row>91</xdr:row>
      <xdr:rowOff>181720</xdr:rowOff>
    </xdr:to>
    <xdr:sp macro="" textlink="">
      <xdr:nvSpPr>
        <xdr:cNvPr id="30" name="Isosceles Triangle 29"/>
        <xdr:cNvSpPr/>
      </xdr:nvSpPr>
      <xdr:spPr>
        <a:xfrm>
          <a:off x="16806333" y="6086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71</xdr:row>
      <xdr:rowOff>50800</xdr:rowOff>
    </xdr:from>
    <xdr:to>
      <xdr:col>3</xdr:col>
      <xdr:colOff>807625</xdr:colOff>
      <xdr:row>71</xdr:row>
      <xdr:rowOff>130730</xdr:rowOff>
    </xdr:to>
    <xdr:sp macro="" textlink="">
      <xdr:nvSpPr>
        <xdr:cNvPr id="31" name="Rectangle 30"/>
        <xdr:cNvSpPr/>
      </xdr:nvSpPr>
      <xdr:spPr>
        <a:xfrm>
          <a:off x="2246607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457201</xdr:colOff>
      <xdr:row>90</xdr:row>
      <xdr:rowOff>186159</xdr:rowOff>
    </xdr:from>
    <xdr:to>
      <xdr:col>18</xdr:col>
      <xdr:colOff>534839</xdr:colOff>
      <xdr:row>91</xdr:row>
      <xdr:rowOff>80603</xdr:rowOff>
    </xdr:to>
    <xdr:sp macro="" textlink="">
      <xdr:nvSpPr>
        <xdr:cNvPr id="32" name="Oval 31"/>
        <xdr:cNvSpPr/>
      </xdr:nvSpPr>
      <xdr:spPr>
        <a:xfrm>
          <a:off x="16958734" y="5977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92</xdr:row>
      <xdr:rowOff>75421</xdr:rowOff>
    </xdr:from>
    <xdr:to>
      <xdr:col>18</xdr:col>
      <xdr:colOff>535400</xdr:colOff>
      <xdr:row>92</xdr:row>
      <xdr:rowOff>147854</xdr:rowOff>
    </xdr:to>
    <xdr:sp macro="" textlink="">
      <xdr:nvSpPr>
        <xdr:cNvPr id="33" name="Isosceles Triangle 32"/>
        <xdr:cNvSpPr/>
      </xdr:nvSpPr>
      <xdr:spPr>
        <a:xfrm>
          <a:off x="16958733" y="6239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465690</xdr:colOff>
      <xdr:row>89</xdr:row>
      <xdr:rowOff>84667</xdr:rowOff>
    </xdr:from>
    <xdr:to>
      <xdr:col>18</xdr:col>
      <xdr:colOff>538008</xdr:colOff>
      <xdr:row>89</xdr:row>
      <xdr:rowOff>164597</xdr:rowOff>
    </xdr:to>
    <xdr:sp macro="" textlink="">
      <xdr:nvSpPr>
        <xdr:cNvPr id="34" name="Rectangle 33"/>
        <xdr:cNvSpPr/>
      </xdr:nvSpPr>
      <xdr:spPr>
        <a:xfrm>
          <a:off x="16967223" y="5689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91</xdr:row>
      <xdr:rowOff>152292</xdr:rowOff>
    </xdr:from>
    <xdr:to>
      <xdr:col>19</xdr:col>
      <xdr:colOff>77639</xdr:colOff>
      <xdr:row>92</xdr:row>
      <xdr:rowOff>46737</xdr:rowOff>
    </xdr:to>
    <xdr:sp macro="" textlink="">
      <xdr:nvSpPr>
        <xdr:cNvPr id="35" name="Oval 34"/>
        <xdr:cNvSpPr/>
      </xdr:nvSpPr>
      <xdr:spPr>
        <a:xfrm>
          <a:off x="17111134" y="6129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93</xdr:row>
      <xdr:rowOff>41554</xdr:rowOff>
    </xdr:from>
    <xdr:to>
      <xdr:col>19</xdr:col>
      <xdr:colOff>78200</xdr:colOff>
      <xdr:row>93</xdr:row>
      <xdr:rowOff>113987</xdr:rowOff>
    </xdr:to>
    <xdr:sp macro="" textlink="">
      <xdr:nvSpPr>
        <xdr:cNvPr id="36" name="Isosceles Triangle 35"/>
        <xdr:cNvSpPr/>
      </xdr:nvSpPr>
      <xdr:spPr>
        <a:xfrm>
          <a:off x="17111133" y="639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8490</xdr:colOff>
      <xdr:row>90</xdr:row>
      <xdr:rowOff>50800</xdr:rowOff>
    </xdr:from>
    <xdr:to>
      <xdr:col>19</xdr:col>
      <xdr:colOff>80808</xdr:colOff>
      <xdr:row>90</xdr:row>
      <xdr:rowOff>130730</xdr:rowOff>
    </xdr:to>
    <xdr:sp macro="" textlink="">
      <xdr:nvSpPr>
        <xdr:cNvPr id="37" name="Rectangle 36"/>
        <xdr:cNvSpPr/>
      </xdr:nvSpPr>
      <xdr:spPr>
        <a:xfrm>
          <a:off x="17119623" y="584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92</xdr:row>
      <xdr:rowOff>118426</xdr:rowOff>
    </xdr:from>
    <xdr:to>
      <xdr:col>19</xdr:col>
      <xdr:colOff>230039</xdr:colOff>
      <xdr:row>93</xdr:row>
      <xdr:rowOff>12870</xdr:rowOff>
    </xdr:to>
    <xdr:sp macro="" textlink="">
      <xdr:nvSpPr>
        <xdr:cNvPr id="38" name="Oval 37"/>
        <xdr:cNvSpPr/>
      </xdr:nvSpPr>
      <xdr:spPr>
        <a:xfrm>
          <a:off x="17263534" y="6282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94</xdr:row>
      <xdr:rowOff>7687</xdr:rowOff>
    </xdr:from>
    <xdr:to>
      <xdr:col>19</xdr:col>
      <xdr:colOff>230600</xdr:colOff>
      <xdr:row>94</xdr:row>
      <xdr:rowOff>80120</xdr:rowOff>
    </xdr:to>
    <xdr:sp macro="" textlink="">
      <xdr:nvSpPr>
        <xdr:cNvPr id="39" name="Isosceles Triangle 38"/>
        <xdr:cNvSpPr/>
      </xdr:nvSpPr>
      <xdr:spPr>
        <a:xfrm>
          <a:off x="17263533" y="654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160890</xdr:colOff>
      <xdr:row>91</xdr:row>
      <xdr:rowOff>16933</xdr:rowOff>
    </xdr:from>
    <xdr:to>
      <xdr:col>19</xdr:col>
      <xdr:colOff>233208</xdr:colOff>
      <xdr:row>91</xdr:row>
      <xdr:rowOff>96863</xdr:rowOff>
    </xdr:to>
    <xdr:sp macro="" textlink="">
      <xdr:nvSpPr>
        <xdr:cNvPr id="40" name="Rectangle 39"/>
        <xdr:cNvSpPr/>
      </xdr:nvSpPr>
      <xdr:spPr>
        <a:xfrm>
          <a:off x="17272023" y="5994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93</xdr:row>
      <xdr:rowOff>84559</xdr:rowOff>
    </xdr:from>
    <xdr:to>
      <xdr:col>19</xdr:col>
      <xdr:colOff>382439</xdr:colOff>
      <xdr:row>93</xdr:row>
      <xdr:rowOff>165270</xdr:rowOff>
    </xdr:to>
    <xdr:sp macro="" textlink="">
      <xdr:nvSpPr>
        <xdr:cNvPr id="41" name="Oval 40"/>
        <xdr:cNvSpPr/>
      </xdr:nvSpPr>
      <xdr:spPr>
        <a:xfrm>
          <a:off x="17415934" y="643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94</xdr:row>
      <xdr:rowOff>160087</xdr:rowOff>
    </xdr:from>
    <xdr:to>
      <xdr:col>19</xdr:col>
      <xdr:colOff>383000</xdr:colOff>
      <xdr:row>95</xdr:row>
      <xdr:rowOff>46254</xdr:rowOff>
    </xdr:to>
    <xdr:sp macro="" textlink="">
      <xdr:nvSpPr>
        <xdr:cNvPr id="42" name="Isosceles Triangle 41"/>
        <xdr:cNvSpPr/>
      </xdr:nvSpPr>
      <xdr:spPr>
        <a:xfrm>
          <a:off x="17415933" y="669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313290</xdr:colOff>
      <xdr:row>91</xdr:row>
      <xdr:rowOff>169333</xdr:rowOff>
    </xdr:from>
    <xdr:to>
      <xdr:col>19</xdr:col>
      <xdr:colOff>385608</xdr:colOff>
      <xdr:row>92</xdr:row>
      <xdr:rowOff>62997</xdr:rowOff>
    </xdr:to>
    <xdr:sp macro="" textlink="">
      <xdr:nvSpPr>
        <xdr:cNvPr id="43" name="Rectangle 42"/>
        <xdr:cNvSpPr/>
      </xdr:nvSpPr>
      <xdr:spPr>
        <a:xfrm>
          <a:off x="17424423" y="6146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77</xdr:row>
      <xdr:rowOff>75421</xdr:rowOff>
    </xdr:from>
    <xdr:to>
      <xdr:col>3</xdr:col>
      <xdr:colOff>810566</xdr:colOff>
      <xdr:row>77</xdr:row>
      <xdr:rowOff>147854</xdr:rowOff>
    </xdr:to>
    <xdr:sp macro="" textlink="">
      <xdr:nvSpPr>
        <xdr:cNvPr id="66" name="Isosceles Triangle 65"/>
        <xdr:cNvSpPr/>
      </xdr:nvSpPr>
      <xdr:spPr>
        <a:xfrm>
          <a:off x="2243666" y="35996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69</xdr:row>
      <xdr:rowOff>67733</xdr:rowOff>
    </xdr:from>
    <xdr:to>
      <xdr:col>3</xdr:col>
      <xdr:colOff>807625</xdr:colOff>
      <xdr:row>69</xdr:row>
      <xdr:rowOff>147663</xdr:rowOff>
    </xdr:to>
    <xdr:sp macro="" textlink="">
      <xdr:nvSpPr>
        <xdr:cNvPr id="67" name="Rectangle 66"/>
        <xdr:cNvSpPr/>
      </xdr:nvSpPr>
      <xdr:spPr>
        <a:xfrm>
          <a:off x="2246607" y="211878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73</xdr:row>
      <xdr:rowOff>50693</xdr:rowOff>
    </xdr:from>
    <xdr:to>
      <xdr:col>3</xdr:col>
      <xdr:colOff>810285</xdr:colOff>
      <xdr:row>73</xdr:row>
      <xdr:rowOff>131404</xdr:rowOff>
    </xdr:to>
    <xdr:sp macro="" textlink="">
      <xdr:nvSpPr>
        <xdr:cNvPr id="68" name="Oval 67"/>
        <xdr:cNvSpPr/>
      </xdr:nvSpPr>
      <xdr:spPr>
        <a:xfrm>
          <a:off x="2243947" y="2838343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65</xdr:row>
      <xdr:rowOff>58487</xdr:rowOff>
    </xdr:from>
    <xdr:to>
      <xdr:col>3</xdr:col>
      <xdr:colOff>810566</xdr:colOff>
      <xdr:row>65</xdr:row>
      <xdr:rowOff>130920</xdr:rowOff>
    </xdr:to>
    <xdr:sp macro="" textlink="">
      <xdr:nvSpPr>
        <xdr:cNvPr id="69" name="Isosceles Triangle 68"/>
        <xdr:cNvSpPr/>
      </xdr:nvSpPr>
      <xdr:spPr>
        <a:xfrm>
          <a:off x="2243666" y="134753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69</xdr:row>
      <xdr:rowOff>59267</xdr:rowOff>
    </xdr:from>
    <xdr:to>
      <xdr:col>13</xdr:col>
      <xdr:colOff>808941</xdr:colOff>
      <xdr:row>69</xdr:row>
      <xdr:rowOff>139197</xdr:rowOff>
    </xdr:to>
    <xdr:sp macro="" textlink="">
      <xdr:nvSpPr>
        <xdr:cNvPr id="70" name="Rectangle 69"/>
        <xdr:cNvSpPr/>
      </xdr:nvSpPr>
      <xdr:spPr>
        <a:xfrm>
          <a:off x="11944373" y="21103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72</xdr:row>
      <xdr:rowOff>67625</xdr:rowOff>
    </xdr:from>
    <xdr:to>
      <xdr:col>3</xdr:col>
      <xdr:colOff>810285</xdr:colOff>
      <xdr:row>72</xdr:row>
      <xdr:rowOff>148336</xdr:rowOff>
    </xdr:to>
    <xdr:sp macro="" textlink="">
      <xdr:nvSpPr>
        <xdr:cNvPr id="71" name="Oval 70"/>
        <xdr:cNvSpPr/>
      </xdr:nvSpPr>
      <xdr:spPr>
        <a:xfrm>
          <a:off x="2243947" y="26711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76</xdr:row>
      <xdr:rowOff>66954</xdr:rowOff>
    </xdr:from>
    <xdr:to>
      <xdr:col>3</xdr:col>
      <xdr:colOff>810566</xdr:colOff>
      <xdr:row>76</xdr:row>
      <xdr:rowOff>139387</xdr:rowOff>
    </xdr:to>
    <xdr:sp macro="" textlink="">
      <xdr:nvSpPr>
        <xdr:cNvPr id="72" name="Isosceles Triangle 71"/>
        <xdr:cNvSpPr/>
      </xdr:nvSpPr>
      <xdr:spPr>
        <a:xfrm>
          <a:off x="2243666" y="34070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70</xdr:row>
      <xdr:rowOff>52917</xdr:rowOff>
    </xdr:from>
    <xdr:to>
      <xdr:col>13</xdr:col>
      <xdr:colOff>808941</xdr:colOff>
      <xdr:row>70</xdr:row>
      <xdr:rowOff>132847</xdr:rowOff>
    </xdr:to>
    <xdr:sp macro="" textlink="">
      <xdr:nvSpPr>
        <xdr:cNvPr id="73" name="Rectangle 72"/>
        <xdr:cNvSpPr/>
      </xdr:nvSpPr>
      <xdr:spPr>
        <a:xfrm>
          <a:off x="11944373" y="22881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70</xdr:row>
      <xdr:rowOff>50692</xdr:rowOff>
    </xdr:from>
    <xdr:to>
      <xdr:col>8</xdr:col>
      <xdr:colOff>824301</xdr:colOff>
      <xdr:row>70</xdr:row>
      <xdr:rowOff>131403</xdr:rowOff>
    </xdr:to>
    <xdr:sp macro="" textlink="">
      <xdr:nvSpPr>
        <xdr:cNvPr id="74" name="Oval 73"/>
        <xdr:cNvSpPr/>
      </xdr:nvSpPr>
      <xdr:spPr>
        <a:xfrm>
          <a:off x="7007763" y="2285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457200</xdr:colOff>
      <xdr:row>86</xdr:row>
      <xdr:rowOff>75421</xdr:rowOff>
    </xdr:from>
    <xdr:to>
      <xdr:col>19</xdr:col>
      <xdr:colOff>535400</xdr:colOff>
      <xdr:row>86</xdr:row>
      <xdr:rowOff>147854</xdr:rowOff>
    </xdr:to>
    <xdr:sp macro="" textlink="">
      <xdr:nvSpPr>
        <xdr:cNvPr id="75" name="Isosceles Triangle 74"/>
        <xdr:cNvSpPr/>
      </xdr:nvSpPr>
      <xdr:spPr>
        <a:xfrm>
          <a:off x="17568333" y="512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71</xdr:row>
      <xdr:rowOff>50800</xdr:rowOff>
    </xdr:from>
    <xdr:to>
      <xdr:col>13</xdr:col>
      <xdr:colOff>808941</xdr:colOff>
      <xdr:row>71</xdr:row>
      <xdr:rowOff>130730</xdr:rowOff>
    </xdr:to>
    <xdr:sp macro="" textlink="">
      <xdr:nvSpPr>
        <xdr:cNvPr id="76" name="Rectangle 75"/>
        <xdr:cNvSpPr/>
      </xdr:nvSpPr>
      <xdr:spPr>
        <a:xfrm>
          <a:off x="11944373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71</xdr:row>
      <xdr:rowOff>42226</xdr:rowOff>
    </xdr:from>
    <xdr:to>
      <xdr:col>8</xdr:col>
      <xdr:colOff>824301</xdr:colOff>
      <xdr:row>71</xdr:row>
      <xdr:rowOff>122937</xdr:rowOff>
    </xdr:to>
    <xdr:sp macro="" textlink="">
      <xdr:nvSpPr>
        <xdr:cNvPr id="77" name="Oval 76"/>
        <xdr:cNvSpPr/>
      </xdr:nvSpPr>
      <xdr:spPr>
        <a:xfrm>
          <a:off x="7007763" y="2461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87</xdr:row>
      <xdr:rowOff>41554</xdr:rowOff>
    </xdr:from>
    <xdr:to>
      <xdr:col>20</xdr:col>
      <xdr:colOff>78200</xdr:colOff>
      <xdr:row>87</xdr:row>
      <xdr:rowOff>113987</xdr:rowOff>
    </xdr:to>
    <xdr:sp macro="" textlink="">
      <xdr:nvSpPr>
        <xdr:cNvPr id="78" name="Isosceles Triangle 77"/>
        <xdr:cNvSpPr/>
      </xdr:nvSpPr>
      <xdr:spPr>
        <a:xfrm>
          <a:off x="17720733" y="527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72</xdr:row>
      <xdr:rowOff>59266</xdr:rowOff>
    </xdr:from>
    <xdr:to>
      <xdr:col>13</xdr:col>
      <xdr:colOff>808941</xdr:colOff>
      <xdr:row>72</xdr:row>
      <xdr:rowOff>139196</xdr:rowOff>
    </xdr:to>
    <xdr:sp macro="" textlink="">
      <xdr:nvSpPr>
        <xdr:cNvPr id="79" name="Rectangle 78"/>
        <xdr:cNvSpPr/>
      </xdr:nvSpPr>
      <xdr:spPr>
        <a:xfrm>
          <a:off x="11944373" y="26627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733963</xdr:colOff>
      <xdr:row>73</xdr:row>
      <xdr:rowOff>59160</xdr:rowOff>
    </xdr:from>
    <xdr:to>
      <xdr:col>13</xdr:col>
      <xdr:colOff>811601</xdr:colOff>
      <xdr:row>73</xdr:row>
      <xdr:rowOff>139871</xdr:rowOff>
    </xdr:to>
    <xdr:sp macro="" textlink="">
      <xdr:nvSpPr>
        <xdr:cNvPr id="80" name="Oval 79"/>
        <xdr:cNvSpPr/>
      </xdr:nvSpPr>
      <xdr:spPr>
        <a:xfrm>
          <a:off x="11941713" y="284681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88</xdr:row>
      <xdr:rowOff>7687</xdr:rowOff>
    </xdr:from>
    <xdr:to>
      <xdr:col>20</xdr:col>
      <xdr:colOff>230600</xdr:colOff>
      <xdr:row>88</xdr:row>
      <xdr:rowOff>80120</xdr:rowOff>
    </xdr:to>
    <xdr:sp macro="" textlink="">
      <xdr:nvSpPr>
        <xdr:cNvPr id="81" name="Isosceles Triangle 80"/>
        <xdr:cNvSpPr/>
      </xdr:nvSpPr>
      <xdr:spPr>
        <a:xfrm>
          <a:off x="17873133" y="542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69</xdr:row>
      <xdr:rowOff>50799</xdr:rowOff>
    </xdr:from>
    <xdr:to>
      <xdr:col>8</xdr:col>
      <xdr:colOff>821641</xdr:colOff>
      <xdr:row>69</xdr:row>
      <xdr:rowOff>130729</xdr:rowOff>
    </xdr:to>
    <xdr:sp macro="" textlink="">
      <xdr:nvSpPr>
        <xdr:cNvPr id="82" name="Rectangle 81"/>
        <xdr:cNvSpPr/>
      </xdr:nvSpPr>
      <xdr:spPr>
        <a:xfrm>
          <a:off x="7010423" y="21018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87</xdr:row>
      <xdr:rowOff>84559</xdr:rowOff>
    </xdr:from>
    <xdr:to>
      <xdr:col>20</xdr:col>
      <xdr:colOff>382439</xdr:colOff>
      <xdr:row>87</xdr:row>
      <xdr:rowOff>165270</xdr:rowOff>
    </xdr:to>
    <xdr:sp macro="" textlink="">
      <xdr:nvSpPr>
        <xdr:cNvPr id="83" name="Oval 82"/>
        <xdr:cNvSpPr/>
      </xdr:nvSpPr>
      <xdr:spPr>
        <a:xfrm>
          <a:off x="18025534" y="531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88</xdr:row>
      <xdr:rowOff>160087</xdr:rowOff>
    </xdr:from>
    <xdr:to>
      <xdr:col>20</xdr:col>
      <xdr:colOff>383000</xdr:colOff>
      <xdr:row>89</xdr:row>
      <xdr:rowOff>46254</xdr:rowOff>
    </xdr:to>
    <xdr:sp macro="" textlink="">
      <xdr:nvSpPr>
        <xdr:cNvPr id="84" name="Isosceles Triangle 83"/>
        <xdr:cNvSpPr/>
      </xdr:nvSpPr>
      <xdr:spPr>
        <a:xfrm>
          <a:off x="18025533" y="5578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72</xdr:row>
      <xdr:rowOff>50800</xdr:rowOff>
    </xdr:from>
    <xdr:to>
      <xdr:col>8</xdr:col>
      <xdr:colOff>821641</xdr:colOff>
      <xdr:row>72</xdr:row>
      <xdr:rowOff>130730</xdr:rowOff>
    </xdr:to>
    <xdr:sp macro="" textlink="">
      <xdr:nvSpPr>
        <xdr:cNvPr id="85" name="Rectangle 84"/>
        <xdr:cNvSpPr/>
      </xdr:nvSpPr>
      <xdr:spPr>
        <a:xfrm>
          <a:off x="7010423" y="26543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46</xdr:row>
      <xdr:rowOff>50800</xdr:rowOff>
    </xdr:from>
    <xdr:to>
      <xdr:col>3</xdr:col>
      <xdr:colOff>807202</xdr:colOff>
      <xdr:row>46</xdr:row>
      <xdr:rowOff>130730</xdr:rowOff>
    </xdr:to>
    <xdr:sp macro="" textlink="">
      <xdr:nvSpPr>
        <xdr:cNvPr id="45" name="Rectangle 44"/>
        <xdr:cNvSpPr/>
      </xdr:nvSpPr>
      <xdr:spPr>
        <a:xfrm>
          <a:off x="2243644" y="300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51</xdr:row>
      <xdr:rowOff>75421</xdr:rowOff>
    </xdr:from>
    <xdr:to>
      <xdr:col>3</xdr:col>
      <xdr:colOff>810143</xdr:colOff>
      <xdr:row>51</xdr:row>
      <xdr:rowOff>147854</xdr:rowOff>
    </xdr:to>
    <xdr:sp macro="" textlink="">
      <xdr:nvSpPr>
        <xdr:cNvPr id="47" name="Isosceles Triangle 46"/>
        <xdr:cNvSpPr/>
      </xdr:nvSpPr>
      <xdr:spPr>
        <a:xfrm>
          <a:off x="2240703" y="394638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39</xdr:row>
      <xdr:rowOff>58487</xdr:rowOff>
    </xdr:from>
    <xdr:to>
      <xdr:col>3</xdr:col>
      <xdr:colOff>810143</xdr:colOff>
      <xdr:row>39</xdr:row>
      <xdr:rowOff>130920</xdr:rowOff>
    </xdr:to>
    <xdr:sp macro="" textlink="">
      <xdr:nvSpPr>
        <xdr:cNvPr id="50" name="Isosceles Triangle 49"/>
        <xdr:cNvSpPr/>
      </xdr:nvSpPr>
      <xdr:spPr>
        <a:xfrm>
          <a:off x="2240703" y="13386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50</xdr:row>
      <xdr:rowOff>66954</xdr:rowOff>
    </xdr:from>
    <xdr:to>
      <xdr:col>3</xdr:col>
      <xdr:colOff>810143</xdr:colOff>
      <xdr:row>50</xdr:row>
      <xdr:rowOff>139387</xdr:rowOff>
    </xdr:to>
    <xdr:sp macro="" textlink="">
      <xdr:nvSpPr>
        <xdr:cNvPr id="53" name="Isosceles Triangle 52"/>
        <xdr:cNvSpPr/>
      </xdr:nvSpPr>
      <xdr:spPr>
        <a:xfrm>
          <a:off x="2240703" y="3755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40</xdr:row>
      <xdr:rowOff>58487</xdr:rowOff>
    </xdr:from>
    <xdr:to>
      <xdr:col>3</xdr:col>
      <xdr:colOff>810143</xdr:colOff>
      <xdr:row>40</xdr:row>
      <xdr:rowOff>130920</xdr:rowOff>
    </xdr:to>
    <xdr:sp macro="" textlink="">
      <xdr:nvSpPr>
        <xdr:cNvPr id="62" name="Isosceles Triangle 61"/>
        <xdr:cNvSpPr/>
      </xdr:nvSpPr>
      <xdr:spPr>
        <a:xfrm>
          <a:off x="2240703" y="15215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44</xdr:row>
      <xdr:rowOff>213360</xdr:rowOff>
    </xdr:from>
    <xdr:to>
      <xdr:col>3</xdr:col>
      <xdr:colOff>807202</xdr:colOff>
      <xdr:row>44</xdr:row>
      <xdr:rowOff>293290</xdr:rowOff>
    </xdr:to>
    <xdr:sp macro="" textlink="">
      <xdr:nvSpPr>
        <xdr:cNvPr id="54" name="Rectangle 53"/>
        <xdr:cNvSpPr/>
      </xdr:nvSpPr>
      <xdr:spPr>
        <a:xfrm>
          <a:off x="2243644" y="8092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43</xdr:row>
      <xdr:rowOff>167640</xdr:rowOff>
    </xdr:from>
    <xdr:to>
      <xdr:col>3</xdr:col>
      <xdr:colOff>807202</xdr:colOff>
      <xdr:row>43</xdr:row>
      <xdr:rowOff>247570</xdr:rowOff>
    </xdr:to>
    <xdr:sp macro="" textlink="">
      <xdr:nvSpPr>
        <xdr:cNvPr id="55" name="Rectangle 54"/>
        <xdr:cNvSpPr/>
      </xdr:nvSpPr>
      <xdr:spPr>
        <a:xfrm>
          <a:off x="2243644" y="21793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728734</xdr:colOff>
      <xdr:row>11</xdr:row>
      <xdr:rowOff>50800</xdr:rowOff>
    </xdr:from>
    <xdr:to>
      <xdr:col>3</xdr:col>
      <xdr:colOff>801052</xdr:colOff>
      <xdr:row>11</xdr:row>
      <xdr:rowOff>130730</xdr:rowOff>
    </xdr:to>
    <xdr:sp macro="" textlink="">
      <xdr:nvSpPr>
        <xdr:cNvPr id="51" name="Rectangle 50"/>
        <xdr:cNvSpPr/>
      </xdr:nvSpPr>
      <xdr:spPr>
        <a:xfrm>
          <a:off x="2242574" y="279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724846</xdr:colOff>
      <xdr:row>16</xdr:row>
      <xdr:rowOff>75421</xdr:rowOff>
    </xdr:from>
    <xdr:to>
      <xdr:col>3</xdr:col>
      <xdr:colOff>803046</xdr:colOff>
      <xdr:row>16</xdr:row>
      <xdr:rowOff>147854</xdr:rowOff>
    </xdr:to>
    <xdr:sp macro="" textlink="">
      <xdr:nvSpPr>
        <xdr:cNvPr id="52" name="Isosceles Triangle 51"/>
        <xdr:cNvSpPr/>
      </xdr:nvSpPr>
      <xdr:spPr>
        <a:xfrm>
          <a:off x="2237960" y="303089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725793</xdr:colOff>
      <xdr:row>6</xdr:row>
      <xdr:rowOff>58487</xdr:rowOff>
    </xdr:from>
    <xdr:to>
      <xdr:col>3</xdr:col>
      <xdr:colOff>803993</xdr:colOff>
      <xdr:row>6</xdr:row>
      <xdr:rowOff>130920</xdr:rowOff>
    </xdr:to>
    <xdr:sp macro="" textlink="">
      <xdr:nvSpPr>
        <xdr:cNvPr id="56" name="Isosceles Triangle 55"/>
        <xdr:cNvSpPr/>
      </xdr:nvSpPr>
      <xdr:spPr>
        <a:xfrm>
          <a:off x="2239633" y="13386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725793</xdr:colOff>
      <xdr:row>14</xdr:row>
      <xdr:rowOff>66954</xdr:rowOff>
    </xdr:from>
    <xdr:to>
      <xdr:col>3</xdr:col>
      <xdr:colOff>803993</xdr:colOff>
      <xdr:row>14</xdr:row>
      <xdr:rowOff>139387</xdr:rowOff>
    </xdr:to>
    <xdr:sp macro="" textlink="">
      <xdr:nvSpPr>
        <xdr:cNvPr id="57" name="Isosceles Triangle 56"/>
        <xdr:cNvSpPr/>
      </xdr:nvSpPr>
      <xdr:spPr>
        <a:xfrm>
          <a:off x="2239633" y="35416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725793</xdr:colOff>
      <xdr:row>7</xdr:row>
      <xdr:rowOff>58487</xdr:rowOff>
    </xdr:from>
    <xdr:to>
      <xdr:col>3</xdr:col>
      <xdr:colOff>803993</xdr:colOff>
      <xdr:row>7</xdr:row>
      <xdr:rowOff>130920</xdr:rowOff>
    </xdr:to>
    <xdr:sp macro="" textlink="">
      <xdr:nvSpPr>
        <xdr:cNvPr id="58" name="Isosceles Triangle 57"/>
        <xdr:cNvSpPr/>
      </xdr:nvSpPr>
      <xdr:spPr>
        <a:xfrm>
          <a:off x="2239633" y="15215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728734</xdr:colOff>
      <xdr:row>9</xdr:row>
      <xdr:rowOff>124777</xdr:rowOff>
    </xdr:from>
    <xdr:to>
      <xdr:col>3</xdr:col>
      <xdr:colOff>801052</xdr:colOff>
      <xdr:row>9</xdr:row>
      <xdr:rowOff>204707</xdr:rowOff>
    </xdr:to>
    <xdr:sp macro="" textlink="">
      <xdr:nvSpPr>
        <xdr:cNvPr id="59" name="Rectangle 58"/>
        <xdr:cNvSpPr/>
      </xdr:nvSpPr>
      <xdr:spPr>
        <a:xfrm>
          <a:off x="2233684" y="175355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76200</xdr:colOff>
      <xdr:row>13</xdr:row>
      <xdr:rowOff>0</xdr:rowOff>
    </xdr:from>
    <xdr:ext cx="198137" cy="251482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2080" y="237744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731367</xdr:colOff>
      <xdr:row>44</xdr:row>
      <xdr:rowOff>39858</xdr:rowOff>
    </xdr:from>
    <xdr:to>
      <xdr:col>3</xdr:col>
      <xdr:colOff>803685</xdr:colOff>
      <xdr:row>44</xdr:row>
      <xdr:rowOff>119788</xdr:rowOff>
    </xdr:to>
    <xdr:sp macro="" textlink="">
      <xdr:nvSpPr>
        <xdr:cNvPr id="63" name="Rectangle 62"/>
        <xdr:cNvSpPr/>
      </xdr:nvSpPr>
      <xdr:spPr>
        <a:xfrm>
          <a:off x="2243644" y="896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728734</xdr:colOff>
      <xdr:row>8</xdr:row>
      <xdr:rowOff>55880</xdr:rowOff>
    </xdr:from>
    <xdr:to>
      <xdr:col>3</xdr:col>
      <xdr:colOff>801052</xdr:colOff>
      <xdr:row>8</xdr:row>
      <xdr:rowOff>135810</xdr:rowOff>
    </xdr:to>
    <xdr:sp macro="" textlink="">
      <xdr:nvSpPr>
        <xdr:cNvPr id="65" name="Rectangle 64"/>
        <xdr:cNvSpPr/>
      </xdr:nvSpPr>
      <xdr:spPr>
        <a:xfrm>
          <a:off x="2242574" y="2067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251460</xdr:colOff>
      <xdr:row>20</xdr:row>
      <xdr:rowOff>167640</xdr:rowOff>
    </xdr:from>
    <xdr:ext cx="198137" cy="251482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723900</xdr:colOff>
      <xdr:row>15</xdr:row>
      <xdr:rowOff>54428</xdr:rowOff>
    </xdr:from>
    <xdr:to>
      <xdr:col>3</xdr:col>
      <xdr:colOff>802100</xdr:colOff>
      <xdr:row>15</xdr:row>
      <xdr:rowOff>126861</xdr:rowOff>
    </xdr:to>
    <xdr:sp macro="" textlink="">
      <xdr:nvSpPr>
        <xdr:cNvPr id="87" name="Isosceles Triangle 86"/>
        <xdr:cNvSpPr/>
      </xdr:nvSpPr>
      <xdr:spPr>
        <a:xfrm>
          <a:off x="2237014" y="282484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41</xdr:row>
      <xdr:rowOff>93177</xdr:rowOff>
    </xdr:from>
    <xdr:to>
      <xdr:col>3</xdr:col>
      <xdr:colOff>792014</xdr:colOff>
      <xdr:row>41</xdr:row>
      <xdr:rowOff>173888</xdr:rowOff>
    </xdr:to>
    <xdr:sp macro="" textlink="">
      <xdr:nvSpPr>
        <xdr:cNvPr id="2" name="Oval 1"/>
        <xdr:cNvSpPr/>
      </xdr:nvSpPr>
      <xdr:spPr>
        <a:xfrm>
          <a:off x="2238376" y="154097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50</xdr:row>
      <xdr:rowOff>46090</xdr:rowOff>
    </xdr:from>
    <xdr:to>
      <xdr:col>3</xdr:col>
      <xdr:colOff>789116</xdr:colOff>
      <xdr:row>50</xdr:row>
      <xdr:rowOff>114441</xdr:rowOff>
    </xdr:to>
    <xdr:sp macro="" textlink="">
      <xdr:nvSpPr>
        <xdr:cNvPr id="3" name="Isosceles Triangle 2"/>
        <xdr:cNvSpPr/>
      </xdr:nvSpPr>
      <xdr:spPr>
        <a:xfrm>
          <a:off x="2234916" y="392536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46</xdr:row>
      <xdr:rowOff>158462</xdr:rowOff>
    </xdr:from>
    <xdr:to>
      <xdr:col>3</xdr:col>
      <xdr:colOff>786175</xdr:colOff>
      <xdr:row>46</xdr:row>
      <xdr:rowOff>238392</xdr:rowOff>
    </xdr:to>
    <xdr:sp macro="" textlink="">
      <xdr:nvSpPr>
        <xdr:cNvPr id="4" name="Rectangle 3"/>
        <xdr:cNvSpPr/>
      </xdr:nvSpPr>
      <xdr:spPr>
        <a:xfrm>
          <a:off x="2237857" y="294322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749298</xdr:colOff>
      <xdr:row>47</xdr:row>
      <xdr:rowOff>136720</xdr:rowOff>
    </xdr:from>
    <xdr:to>
      <xdr:col>18</xdr:col>
      <xdr:colOff>826936</xdr:colOff>
      <xdr:row>47</xdr:row>
      <xdr:rowOff>217431</xdr:rowOff>
    </xdr:to>
    <xdr:sp macro="" textlink="">
      <xdr:nvSpPr>
        <xdr:cNvPr id="5" name="Oval 4"/>
        <xdr:cNvSpPr/>
      </xdr:nvSpPr>
      <xdr:spPr>
        <a:xfrm>
          <a:off x="13176825" y="328862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40</xdr:row>
      <xdr:rowOff>51533</xdr:rowOff>
    </xdr:from>
    <xdr:to>
      <xdr:col>3</xdr:col>
      <xdr:colOff>792575</xdr:colOff>
      <xdr:row>40</xdr:row>
      <xdr:rowOff>119884</xdr:rowOff>
    </xdr:to>
    <xdr:sp macro="" textlink="">
      <xdr:nvSpPr>
        <xdr:cNvPr id="6" name="Isosceles Triangle 5"/>
        <xdr:cNvSpPr/>
      </xdr:nvSpPr>
      <xdr:spPr>
        <a:xfrm>
          <a:off x="2238375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45</xdr:row>
      <xdr:rowOff>133350</xdr:rowOff>
    </xdr:from>
    <xdr:to>
      <xdr:col>3</xdr:col>
      <xdr:colOff>786175</xdr:colOff>
      <xdr:row>45</xdr:row>
      <xdr:rowOff>209198</xdr:rowOff>
    </xdr:to>
    <xdr:sp macro="" textlink="">
      <xdr:nvSpPr>
        <xdr:cNvPr id="7" name="Rectangle 6"/>
        <xdr:cNvSpPr/>
      </xdr:nvSpPr>
      <xdr:spPr>
        <a:xfrm>
          <a:off x="2237857" y="255096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45</xdr:row>
      <xdr:rowOff>140432</xdr:rowOff>
    </xdr:from>
    <xdr:to>
      <xdr:col>8</xdr:col>
      <xdr:colOff>796196</xdr:colOff>
      <xdr:row>45</xdr:row>
      <xdr:rowOff>221143</xdr:rowOff>
    </xdr:to>
    <xdr:sp macro="" textlink="">
      <xdr:nvSpPr>
        <xdr:cNvPr id="8" name="Oval 7"/>
        <xdr:cNvSpPr/>
      </xdr:nvSpPr>
      <xdr:spPr>
        <a:xfrm>
          <a:off x="5879376" y="255805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304800</xdr:colOff>
      <xdr:row>62</xdr:row>
      <xdr:rowOff>114126</xdr:rowOff>
    </xdr:from>
    <xdr:to>
      <xdr:col>28</xdr:col>
      <xdr:colOff>383000</xdr:colOff>
      <xdr:row>63</xdr:row>
      <xdr:rowOff>1501</xdr:rowOff>
    </xdr:to>
    <xdr:sp macro="" textlink="">
      <xdr:nvSpPr>
        <xdr:cNvPr id="9" name="Isosceles Triangle 8"/>
        <xdr:cNvSpPr/>
      </xdr:nvSpPr>
      <xdr:spPr>
        <a:xfrm>
          <a:off x="20682857" y="60794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46</xdr:row>
      <xdr:rowOff>148318</xdr:rowOff>
    </xdr:from>
    <xdr:to>
      <xdr:col>8</xdr:col>
      <xdr:colOff>793536</xdr:colOff>
      <xdr:row>46</xdr:row>
      <xdr:rowOff>224166</xdr:rowOff>
    </xdr:to>
    <xdr:sp macro="" textlink="">
      <xdr:nvSpPr>
        <xdr:cNvPr id="10" name="Rectangle 9"/>
        <xdr:cNvSpPr/>
      </xdr:nvSpPr>
      <xdr:spPr>
        <a:xfrm>
          <a:off x="5882036" y="2933082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710680</xdr:colOff>
      <xdr:row>45</xdr:row>
      <xdr:rowOff>128556</xdr:rowOff>
    </xdr:from>
    <xdr:to>
      <xdr:col>23</xdr:col>
      <xdr:colOff>788318</xdr:colOff>
      <xdr:row>45</xdr:row>
      <xdr:rowOff>209267</xdr:rowOff>
    </xdr:to>
    <xdr:sp macro="" textlink="">
      <xdr:nvSpPr>
        <xdr:cNvPr id="11" name="Oval 10"/>
        <xdr:cNvSpPr/>
      </xdr:nvSpPr>
      <xdr:spPr>
        <a:xfrm>
          <a:off x="16775025" y="2546174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457200</xdr:colOff>
      <xdr:row>63</xdr:row>
      <xdr:rowOff>81468</xdr:rowOff>
    </xdr:from>
    <xdr:to>
      <xdr:col>28</xdr:col>
      <xdr:colOff>535400</xdr:colOff>
      <xdr:row>63</xdr:row>
      <xdr:rowOff>153901</xdr:rowOff>
    </xdr:to>
    <xdr:sp macro="" textlink="">
      <xdr:nvSpPr>
        <xdr:cNvPr id="12" name="Isosceles Triangle 11"/>
        <xdr:cNvSpPr/>
      </xdr:nvSpPr>
      <xdr:spPr>
        <a:xfrm>
          <a:off x="20835257" y="62318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47</xdr:row>
      <xdr:rowOff>134711</xdr:rowOff>
    </xdr:from>
    <xdr:to>
      <xdr:col>8</xdr:col>
      <xdr:colOff>793536</xdr:colOff>
      <xdr:row>47</xdr:row>
      <xdr:rowOff>214641</xdr:rowOff>
    </xdr:to>
    <xdr:sp macro="" textlink="">
      <xdr:nvSpPr>
        <xdr:cNvPr id="13" name="Rectangle 12"/>
        <xdr:cNvSpPr/>
      </xdr:nvSpPr>
      <xdr:spPr>
        <a:xfrm>
          <a:off x="5882036" y="3286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1</xdr:colOff>
      <xdr:row>62</xdr:row>
      <xdr:rowOff>157131</xdr:rowOff>
    </xdr:from>
    <xdr:to>
      <xdr:col>29</xdr:col>
      <xdr:colOff>77639</xdr:colOff>
      <xdr:row>63</xdr:row>
      <xdr:rowOff>52784</xdr:rowOff>
    </xdr:to>
    <xdr:sp macro="" textlink="">
      <xdr:nvSpPr>
        <xdr:cNvPr id="14" name="Oval 13"/>
        <xdr:cNvSpPr/>
      </xdr:nvSpPr>
      <xdr:spPr>
        <a:xfrm>
          <a:off x="20987658" y="61225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0</xdr:colOff>
      <xdr:row>64</xdr:row>
      <xdr:rowOff>48811</xdr:rowOff>
    </xdr:from>
    <xdr:to>
      <xdr:col>29</xdr:col>
      <xdr:colOff>78200</xdr:colOff>
      <xdr:row>64</xdr:row>
      <xdr:rowOff>121244</xdr:rowOff>
    </xdr:to>
    <xdr:sp macro="" textlink="">
      <xdr:nvSpPr>
        <xdr:cNvPr id="15" name="Isosceles Triangle 14"/>
        <xdr:cNvSpPr/>
      </xdr:nvSpPr>
      <xdr:spPr>
        <a:xfrm>
          <a:off x="20987657" y="63842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47</xdr:row>
      <xdr:rowOff>140154</xdr:rowOff>
    </xdr:from>
    <xdr:to>
      <xdr:col>13</xdr:col>
      <xdr:colOff>795183</xdr:colOff>
      <xdr:row>47</xdr:row>
      <xdr:rowOff>220084</xdr:rowOff>
    </xdr:to>
    <xdr:sp macro="" textlink="">
      <xdr:nvSpPr>
        <xdr:cNvPr id="16" name="Rectangle 15"/>
        <xdr:cNvSpPr/>
      </xdr:nvSpPr>
      <xdr:spPr>
        <a:xfrm>
          <a:off x="9520501" y="32920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152401</xdr:colOff>
      <xdr:row>63</xdr:row>
      <xdr:rowOff>124473</xdr:rowOff>
    </xdr:from>
    <xdr:to>
      <xdr:col>29</xdr:col>
      <xdr:colOff>230039</xdr:colOff>
      <xdr:row>64</xdr:row>
      <xdr:rowOff>20127</xdr:rowOff>
    </xdr:to>
    <xdr:sp macro="" textlink="">
      <xdr:nvSpPr>
        <xdr:cNvPr id="17" name="Oval 16"/>
        <xdr:cNvSpPr/>
      </xdr:nvSpPr>
      <xdr:spPr>
        <a:xfrm>
          <a:off x="21140058" y="62749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152400</xdr:colOff>
      <xdr:row>65</xdr:row>
      <xdr:rowOff>16154</xdr:rowOff>
    </xdr:from>
    <xdr:to>
      <xdr:col>29</xdr:col>
      <xdr:colOff>230600</xdr:colOff>
      <xdr:row>65</xdr:row>
      <xdr:rowOff>88587</xdr:rowOff>
    </xdr:to>
    <xdr:sp macro="" textlink="">
      <xdr:nvSpPr>
        <xdr:cNvPr id="18" name="Isosceles Triangle 17"/>
        <xdr:cNvSpPr/>
      </xdr:nvSpPr>
      <xdr:spPr>
        <a:xfrm>
          <a:off x="21140057" y="65366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46</xdr:row>
      <xdr:rowOff>136072</xdr:rowOff>
    </xdr:from>
    <xdr:to>
      <xdr:col>13</xdr:col>
      <xdr:colOff>795183</xdr:colOff>
      <xdr:row>46</xdr:row>
      <xdr:rowOff>216002</xdr:rowOff>
    </xdr:to>
    <xdr:sp macro="" textlink="">
      <xdr:nvSpPr>
        <xdr:cNvPr id="19" name="Rectangle 18"/>
        <xdr:cNvSpPr/>
      </xdr:nvSpPr>
      <xdr:spPr>
        <a:xfrm>
          <a:off x="9520501" y="292083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304801</xdr:colOff>
      <xdr:row>64</xdr:row>
      <xdr:rowOff>91816</xdr:rowOff>
    </xdr:from>
    <xdr:to>
      <xdr:col>29</xdr:col>
      <xdr:colOff>382439</xdr:colOff>
      <xdr:row>64</xdr:row>
      <xdr:rowOff>172527</xdr:rowOff>
    </xdr:to>
    <xdr:sp macro="" textlink="">
      <xdr:nvSpPr>
        <xdr:cNvPr id="20" name="Oval 19"/>
        <xdr:cNvSpPr/>
      </xdr:nvSpPr>
      <xdr:spPr>
        <a:xfrm>
          <a:off x="21292458" y="64273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29</xdr:col>
      <xdr:colOff>304800</xdr:colOff>
      <xdr:row>65</xdr:row>
      <xdr:rowOff>168554</xdr:rowOff>
    </xdr:from>
    <xdr:to>
      <xdr:col>29</xdr:col>
      <xdr:colOff>383000</xdr:colOff>
      <xdr:row>66</xdr:row>
      <xdr:rowOff>55930</xdr:rowOff>
    </xdr:to>
    <xdr:sp macro="" textlink="">
      <xdr:nvSpPr>
        <xdr:cNvPr id="21" name="Isosceles Triangle 20"/>
        <xdr:cNvSpPr/>
      </xdr:nvSpPr>
      <xdr:spPr>
        <a:xfrm>
          <a:off x="21292457" y="66890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45</xdr:row>
      <xdr:rowOff>145597</xdr:rowOff>
    </xdr:from>
    <xdr:to>
      <xdr:col>13</xdr:col>
      <xdr:colOff>795183</xdr:colOff>
      <xdr:row>45</xdr:row>
      <xdr:rowOff>221444</xdr:rowOff>
    </xdr:to>
    <xdr:sp macro="" textlink="">
      <xdr:nvSpPr>
        <xdr:cNvPr id="22" name="Rectangle 21"/>
        <xdr:cNvSpPr/>
      </xdr:nvSpPr>
      <xdr:spPr>
        <a:xfrm>
          <a:off x="9520501" y="2563215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1</xdr:colOff>
      <xdr:row>58</xdr:row>
      <xdr:rowOff>102702</xdr:rowOff>
    </xdr:from>
    <xdr:to>
      <xdr:col>30</xdr:col>
      <xdr:colOff>77639</xdr:colOff>
      <xdr:row>58</xdr:row>
      <xdr:rowOff>183413</xdr:rowOff>
    </xdr:to>
    <xdr:sp macro="" textlink="">
      <xdr:nvSpPr>
        <xdr:cNvPr id="23" name="Oval 22"/>
        <xdr:cNvSpPr/>
      </xdr:nvSpPr>
      <xdr:spPr>
        <a:xfrm>
          <a:off x="21597258" y="5327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0</xdr:colOff>
      <xdr:row>59</xdr:row>
      <xdr:rowOff>179440</xdr:rowOff>
    </xdr:from>
    <xdr:to>
      <xdr:col>30</xdr:col>
      <xdr:colOff>78200</xdr:colOff>
      <xdr:row>60</xdr:row>
      <xdr:rowOff>66816</xdr:rowOff>
    </xdr:to>
    <xdr:sp macro="" textlink="">
      <xdr:nvSpPr>
        <xdr:cNvPr id="24" name="Isosceles Triangle 23"/>
        <xdr:cNvSpPr/>
      </xdr:nvSpPr>
      <xdr:spPr>
        <a:xfrm>
          <a:off x="21597257" y="5589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45</xdr:row>
      <xdr:rowOff>141143</xdr:rowOff>
    </xdr:from>
    <xdr:to>
      <xdr:col>18</xdr:col>
      <xdr:colOff>824276</xdr:colOff>
      <xdr:row>45</xdr:row>
      <xdr:rowOff>221073</xdr:rowOff>
    </xdr:to>
    <xdr:sp macro="" textlink="">
      <xdr:nvSpPr>
        <xdr:cNvPr id="25" name="Rectangle 24"/>
        <xdr:cNvSpPr/>
      </xdr:nvSpPr>
      <xdr:spPr>
        <a:xfrm>
          <a:off x="13179485" y="25587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152401</xdr:colOff>
      <xdr:row>59</xdr:row>
      <xdr:rowOff>70045</xdr:rowOff>
    </xdr:from>
    <xdr:to>
      <xdr:col>30</xdr:col>
      <xdr:colOff>230039</xdr:colOff>
      <xdr:row>59</xdr:row>
      <xdr:rowOff>150756</xdr:rowOff>
    </xdr:to>
    <xdr:sp macro="" textlink="">
      <xdr:nvSpPr>
        <xdr:cNvPr id="26" name="Oval 25"/>
        <xdr:cNvSpPr/>
      </xdr:nvSpPr>
      <xdr:spPr>
        <a:xfrm>
          <a:off x="21749658" y="5480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152400</xdr:colOff>
      <xdr:row>60</xdr:row>
      <xdr:rowOff>146783</xdr:rowOff>
    </xdr:from>
    <xdr:to>
      <xdr:col>30</xdr:col>
      <xdr:colOff>230600</xdr:colOff>
      <xdr:row>61</xdr:row>
      <xdr:rowOff>34159</xdr:rowOff>
    </xdr:to>
    <xdr:sp macro="" textlink="">
      <xdr:nvSpPr>
        <xdr:cNvPr id="27" name="Isosceles Triangle 26"/>
        <xdr:cNvSpPr/>
      </xdr:nvSpPr>
      <xdr:spPr>
        <a:xfrm>
          <a:off x="21749657" y="5742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46</xdr:row>
      <xdr:rowOff>154132</xdr:rowOff>
    </xdr:from>
    <xdr:to>
      <xdr:col>18</xdr:col>
      <xdr:colOff>824276</xdr:colOff>
      <xdr:row>46</xdr:row>
      <xdr:rowOff>229980</xdr:rowOff>
    </xdr:to>
    <xdr:sp macro="" textlink="">
      <xdr:nvSpPr>
        <xdr:cNvPr id="28" name="Rectangle 27"/>
        <xdr:cNvSpPr/>
      </xdr:nvSpPr>
      <xdr:spPr>
        <a:xfrm>
          <a:off x="13179485" y="2938896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304801</xdr:colOff>
      <xdr:row>60</xdr:row>
      <xdr:rowOff>37388</xdr:rowOff>
    </xdr:from>
    <xdr:to>
      <xdr:col>30</xdr:col>
      <xdr:colOff>382439</xdr:colOff>
      <xdr:row>60</xdr:row>
      <xdr:rowOff>118099</xdr:rowOff>
    </xdr:to>
    <xdr:sp macro="" textlink="">
      <xdr:nvSpPr>
        <xdr:cNvPr id="29" name="Oval 28"/>
        <xdr:cNvSpPr/>
      </xdr:nvSpPr>
      <xdr:spPr>
        <a:xfrm>
          <a:off x="21902058" y="56326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304800</xdr:colOff>
      <xdr:row>61</xdr:row>
      <xdr:rowOff>114126</xdr:rowOff>
    </xdr:from>
    <xdr:to>
      <xdr:col>30</xdr:col>
      <xdr:colOff>383000</xdr:colOff>
      <xdr:row>62</xdr:row>
      <xdr:rowOff>1502</xdr:rowOff>
    </xdr:to>
    <xdr:sp macro="" textlink="">
      <xdr:nvSpPr>
        <xdr:cNvPr id="30" name="Isosceles Triangle 29"/>
        <xdr:cNvSpPr/>
      </xdr:nvSpPr>
      <xdr:spPr>
        <a:xfrm>
          <a:off x="21902057" y="58944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46</xdr:row>
      <xdr:rowOff>119743</xdr:rowOff>
    </xdr:from>
    <xdr:to>
      <xdr:col>23</xdr:col>
      <xdr:colOff>785658</xdr:colOff>
      <xdr:row>46</xdr:row>
      <xdr:rowOff>195591</xdr:rowOff>
    </xdr:to>
    <xdr:sp macro="" textlink="">
      <xdr:nvSpPr>
        <xdr:cNvPr id="31" name="Rectangle 30"/>
        <xdr:cNvSpPr/>
      </xdr:nvSpPr>
      <xdr:spPr>
        <a:xfrm>
          <a:off x="16777685" y="2904507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457201</xdr:colOff>
      <xdr:row>61</xdr:row>
      <xdr:rowOff>4731</xdr:rowOff>
    </xdr:from>
    <xdr:to>
      <xdr:col>30</xdr:col>
      <xdr:colOff>534839</xdr:colOff>
      <xdr:row>61</xdr:row>
      <xdr:rowOff>85442</xdr:rowOff>
    </xdr:to>
    <xdr:sp macro="" textlink="">
      <xdr:nvSpPr>
        <xdr:cNvPr id="32" name="Oval 31"/>
        <xdr:cNvSpPr/>
      </xdr:nvSpPr>
      <xdr:spPr>
        <a:xfrm>
          <a:off x="22054458" y="57850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30</xdr:col>
      <xdr:colOff>457200</xdr:colOff>
      <xdr:row>62</xdr:row>
      <xdr:rowOff>81469</xdr:rowOff>
    </xdr:from>
    <xdr:to>
      <xdr:col>30</xdr:col>
      <xdr:colOff>535400</xdr:colOff>
      <xdr:row>62</xdr:row>
      <xdr:rowOff>153902</xdr:rowOff>
    </xdr:to>
    <xdr:sp macro="" textlink="">
      <xdr:nvSpPr>
        <xdr:cNvPr id="33" name="Isosceles Triangle 32"/>
        <xdr:cNvSpPr/>
      </xdr:nvSpPr>
      <xdr:spPr>
        <a:xfrm>
          <a:off x="22054457" y="60468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47</xdr:row>
      <xdr:rowOff>144236</xdr:rowOff>
    </xdr:from>
    <xdr:to>
      <xdr:col>23</xdr:col>
      <xdr:colOff>785658</xdr:colOff>
      <xdr:row>47</xdr:row>
      <xdr:rowOff>224166</xdr:rowOff>
    </xdr:to>
    <xdr:sp macro="" textlink="">
      <xdr:nvSpPr>
        <xdr:cNvPr id="34" name="Rectangle 33"/>
        <xdr:cNvSpPr/>
      </xdr:nvSpPr>
      <xdr:spPr>
        <a:xfrm>
          <a:off x="16777685" y="329614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</xdr:colOff>
      <xdr:row>61</xdr:row>
      <xdr:rowOff>157131</xdr:rowOff>
    </xdr:from>
    <xdr:to>
      <xdr:col>31</xdr:col>
      <xdr:colOff>77639</xdr:colOff>
      <xdr:row>62</xdr:row>
      <xdr:rowOff>52785</xdr:rowOff>
    </xdr:to>
    <xdr:sp macro="" textlink="">
      <xdr:nvSpPr>
        <xdr:cNvPr id="35" name="Oval 34"/>
        <xdr:cNvSpPr/>
      </xdr:nvSpPr>
      <xdr:spPr>
        <a:xfrm>
          <a:off x="22206858" y="59374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0</xdr:colOff>
      <xdr:row>63</xdr:row>
      <xdr:rowOff>48811</xdr:rowOff>
    </xdr:from>
    <xdr:to>
      <xdr:col>31</xdr:col>
      <xdr:colOff>78200</xdr:colOff>
      <xdr:row>63</xdr:row>
      <xdr:rowOff>121244</xdr:rowOff>
    </xdr:to>
    <xdr:sp macro="" textlink="">
      <xdr:nvSpPr>
        <xdr:cNvPr id="36" name="Isosceles Triangle 35"/>
        <xdr:cNvSpPr/>
      </xdr:nvSpPr>
      <xdr:spPr>
        <a:xfrm>
          <a:off x="22206857" y="61992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8490</xdr:colOff>
      <xdr:row>60</xdr:row>
      <xdr:rowOff>54429</xdr:rowOff>
    </xdr:from>
    <xdr:to>
      <xdr:col>31</xdr:col>
      <xdr:colOff>80808</xdr:colOff>
      <xdr:row>60</xdr:row>
      <xdr:rowOff>134359</xdr:rowOff>
    </xdr:to>
    <xdr:sp macro="" textlink="">
      <xdr:nvSpPr>
        <xdr:cNvPr id="37" name="Rectangle 36"/>
        <xdr:cNvSpPr/>
      </xdr:nvSpPr>
      <xdr:spPr>
        <a:xfrm>
          <a:off x="22215347" y="56496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152401</xdr:colOff>
      <xdr:row>62</xdr:row>
      <xdr:rowOff>124474</xdr:rowOff>
    </xdr:from>
    <xdr:to>
      <xdr:col>31</xdr:col>
      <xdr:colOff>230039</xdr:colOff>
      <xdr:row>63</xdr:row>
      <xdr:rowOff>20127</xdr:rowOff>
    </xdr:to>
    <xdr:sp macro="" textlink="">
      <xdr:nvSpPr>
        <xdr:cNvPr id="38" name="Oval 37"/>
        <xdr:cNvSpPr/>
      </xdr:nvSpPr>
      <xdr:spPr>
        <a:xfrm>
          <a:off x="22359258" y="6089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152400</xdr:colOff>
      <xdr:row>64</xdr:row>
      <xdr:rowOff>16154</xdr:rowOff>
    </xdr:from>
    <xdr:to>
      <xdr:col>31</xdr:col>
      <xdr:colOff>230600</xdr:colOff>
      <xdr:row>64</xdr:row>
      <xdr:rowOff>88587</xdr:rowOff>
    </xdr:to>
    <xdr:sp macro="" textlink="">
      <xdr:nvSpPr>
        <xdr:cNvPr id="39" name="Isosceles Triangle 38"/>
        <xdr:cNvSpPr/>
      </xdr:nvSpPr>
      <xdr:spPr>
        <a:xfrm>
          <a:off x="22359257" y="6351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160890</xdr:colOff>
      <xdr:row>61</xdr:row>
      <xdr:rowOff>21772</xdr:rowOff>
    </xdr:from>
    <xdr:to>
      <xdr:col>31</xdr:col>
      <xdr:colOff>233208</xdr:colOff>
      <xdr:row>61</xdr:row>
      <xdr:rowOff>101702</xdr:rowOff>
    </xdr:to>
    <xdr:sp macro="" textlink="">
      <xdr:nvSpPr>
        <xdr:cNvPr id="40" name="Rectangle 39"/>
        <xdr:cNvSpPr/>
      </xdr:nvSpPr>
      <xdr:spPr>
        <a:xfrm>
          <a:off x="22367747" y="58020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304801</xdr:colOff>
      <xdr:row>63</xdr:row>
      <xdr:rowOff>91816</xdr:rowOff>
    </xdr:from>
    <xdr:to>
      <xdr:col>31</xdr:col>
      <xdr:colOff>382439</xdr:colOff>
      <xdr:row>63</xdr:row>
      <xdr:rowOff>172527</xdr:rowOff>
    </xdr:to>
    <xdr:sp macro="" textlink="">
      <xdr:nvSpPr>
        <xdr:cNvPr id="41" name="Oval 40"/>
        <xdr:cNvSpPr/>
      </xdr:nvSpPr>
      <xdr:spPr>
        <a:xfrm>
          <a:off x="22511658" y="6242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304800</xdr:colOff>
      <xdr:row>64</xdr:row>
      <xdr:rowOff>168554</xdr:rowOff>
    </xdr:from>
    <xdr:to>
      <xdr:col>31</xdr:col>
      <xdr:colOff>383000</xdr:colOff>
      <xdr:row>65</xdr:row>
      <xdr:rowOff>55930</xdr:rowOff>
    </xdr:to>
    <xdr:sp macro="" textlink="">
      <xdr:nvSpPr>
        <xdr:cNvPr id="42" name="Isosceles Triangle 41"/>
        <xdr:cNvSpPr/>
      </xdr:nvSpPr>
      <xdr:spPr>
        <a:xfrm>
          <a:off x="22511657" y="6504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31</xdr:col>
      <xdr:colOff>313290</xdr:colOff>
      <xdr:row>61</xdr:row>
      <xdr:rowOff>174172</xdr:rowOff>
    </xdr:from>
    <xdr:to>
      <xdr:col>31</xdr:col>
      <xdr:colOff>385608</xdr:colOff>
      <xdr:row>62</xdr:row>
      <xdr:rowOff>69045</xdr:rowOff>
    </xdr:to>
    <xdr:sp macro="" textlink="">
      <xdr:nvSpPr>
        <xdr:cNvPr id="43" name="Rectangle 42"/>
        <xdr:cNvSpPr/>
      </xdr:nvSpPr>
      <xdr:spPr>
        <a:xfrm>
          <a:off x="22520147" y="59544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7</xdr:row>
      <xdr:rowOff>93177</xdr:rowOff>
    </xdr:from>
    <xdr:to>
      <xdr:col>3</xdr:col>
      <xdr:colOff>792014</xdr:colOff>
      <xdr:row>7</xdr:row>
      <xdr:rowOff>173888</xdr:rowOff>
    </xdr:to>
    <xdr:sp macro="" textlink="">
      <xdr:nvSpPr>
        <xdr:cNvPr id="44" name="Oval 43"/>
        <xdr:cNvSpPr/>
      </xdr:nvSpPr>
      <xdr:spPr>
        <a:xfrm>
          <a:off x="2238376" y="82356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14</xdr:row>
      <xdr:rowOff>46090</xdr:rowOff>
    </xdr:from>
    <xdr:to>
      <xdr:col>3</xdr:col>
      <xdr:colOff>789116</xdr:colOff>
      <xdr:row>14</xdr:row>
      <xdr:rowOff>114441</xdr:rowOff>
    </xdr:to>
    <xdr:sp macro="" textlink="">
      <xdr:nvSpPr>
        <xdr:cNvPr id="45" name="Isosceles Triangle 44"/>
        <xdr:cNvSpPr/>
      </xdr:nvSpPr>
      <xdr:spPr>
        <a:xfrm>
          <a:off x="2234916" y="106378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11</xdr:row>
      <xdr:rowOff>158462</xdr:rowOff>
    </xdr:from>
    <xdr:to>
      <xdr:col>3</xdr:col>
      <xdr:colOff>786175</xdr:colOff>
      <xdr:row>11</xdr:row>
      <xdr:rowOff>238392</xdr:rowOff>
    </xdr:to>
    <xdr:sp macro="" textlink="">
      <xdr:nvSpPr>
        <xdr:cNvPr id="46" name="Rectangle 45"/>
        <xdr:cNvSpPr/>
      </xdr:nvSpPr>
      <xdr:spPr>
        <a:xfrm>
          <a:off x="2237857" y="963991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749298</xdr:colOff>
      <xdr:row>12</xdr:row>
      <xdr:rowOff>136720</xdr:rowOff>
    </xdr:from>
    <xdr:to>
      <xdr:col>18</xdr:col>
      <xdr:colOff>826936</xdr:colOff>
      <xdr:row>12</xdr:row>
      <xdr:rowOff>217431</xdr:rowOff>
    </xdr:to>
    <xdr:sp macro="" textlink="">
      <xdr:nvSpPr>
        <xdr:cNvPr id="47" name="Oval 46"/>
        <xdr:cNvSpPr/>
      </xdr:nvSpPr>
      <xdr:spPr>
        <a:xfrm>
          <a:off x="13169898" y="99882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6</xdr:row>
      <xdr:rowOff>51533</xdr:rowOff>
    </xdr:from>
    <xdr:to>
      <xdr:col>3</xdr:col>
      <xdr:colOff>792575</xdr:colOff>
      <xdr:row>6</xdr:row>
      <xdr:rowOff>119884</xdr:rowOff>
    </xdr:to>
    <xdr:sp macro="" textlink="">
      <xdr:nvSpPr>
        <xdr:cNvPr id="48" name="Isosceles Triangle 47"/>
        <xdr:cNvSpPr/>
      </xdr:nvSpPr>
      <xdr:spPr>
        <a:xfrm>
          <a:off x="2238375" y="80089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10</xdr:row>
      <xdr:rowOff>133350</xdr:rowOff>
    </xdr:from>
    <xdr:to>
      <xdr:col>3</xdr:col>
      <xdr:colOff>786175</xdr:colOff>
      <xdr:row>10</xdr:row>
      <xdr:rowOff>209198</xdr:rowOff>
    </xdr:to>
    <xdr:sp macro="" textlink="">
      <xdr:nvSpPr>
        <xdr:cNvPr id="49" name="Rectangle 48"/>
        <xdr:cNvSpPr/>
      </xdr:nvSpPr>
      <xdr:spPr>
        <a:xfrm>
          <a:off x="2237857" y="9244693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10</xdr:row>
      <xdr:rowOff>140432</xdr:rowOff>
    </xdr:from>
    <xdr:to>
      <xdr:col>8</xdr:col>
      <xdr:colOff>796196</xdr:colOff>
      <xdr:row>10</xdr:row>
      <xdr:rowOff>221143</xdr:rowOff>
    </xdr:to>
    <xdr:sp macro="" textlink="">
      <xdr:nvSpPr>
        <xdr:cNvPr id="50" name="Oval 49"/>
        <xdr:cNvSpPr/>
      </xdr:nvSpPr>
      <xdr:spPr>
        <a:xfrm>
          <a:off x="5878387" y="925177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11</xdr:row>
      <xdr:rowOff>148318</xdr:rowOff>
    </xdr:from>
    <xdr:to>
      <xdr:col>8</xdr:col>
      <xdr:colOff>793536</xdr:colOff>
      <xdr:row>11</xdr:row>
      <xdr:rowOff>224166</xdr:rowOff>
    </xdr:to>
    <xdr:sp macro="" textlink="">
      <xdr:nvSpPr>
        <xdr:cNvPr id="51" name="Rectangle 50"/>
        <xdr:cNvSpPr/>
      </xdr:nvSpPr>
      <xdr:spPr>
        <a:xfrm>
          <a:off x="5881047" y="962977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710680</xdr:colOff>
      <xdr:row>10</xdr:row>
      <xdr:rowOff>128556</xdr:rowOff>
    </xdr:from>
    <xdr:to>
      <xdr:col>23</xdr:col>
      <xdr:colOff>788318</xdr:colOff>
      <xdr:row>10</xdr:row>
      <xdr:rowOff>209267</xdr:rowOff>
    </xdr:to>
    <xdr:sp macro="" textlink="">
      <xdr:nvSpPr>
        <xdr:cNvPr id="52" name="Oval 51"/>
        <xdr:cNvSpPr/>
      </xdr:nvSpPr>
      <xdr:spPr>
        <a:xfrm>
          <a:off x="16767109" y="92398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12</xdr:row>
      <xdr:rowOff>134711</xdr:rowOff>
    </xdr:from>
    <xdr:to>
      <xdr:col>8</xdr:col>
      <xdr:colOff>793536</xdr:colOff>
      <xdr:row>12</xdr:row>
      <xdr:rowOff>214641</xdr:rowOff>
    </xdr:to>
    <xdr:sp macro="" textlink="">
      <xdr:nvSpPr>
        <xdr:cNvPr id="53" name="Rectangle 52"/>
        <xdr:cNvSpPr/>
      </xdr:nvSpPr>
      <xdr:spPr>
        <a:xfrm>
          <a:off x="5881047" y="99862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12</xdr:row>
      <xdr:rowOff>140154</xdr:rowOff>
    </xdr:from>
    <xdr:to>
      <xdr:col>13</xdr:col>
      <xdr:colOff>795183</xdr:colOff>
      <xdr:row>12</xdr:row>
      <xdr:rowOff>220084</xdr:rowOff>
    </xdr:to>
    <xdr:sp macro="" textlink="">
      <xdr:nvSpPr>
        <xdr:cNvPr id="54" name="Rectangle 53"/>
        <xdr:cNvSpPr/>
      </xdr:nvSpPr>
      <xdr:spPr>
        <a:xfrm>
          <a:off x="9518522" y="999172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11</xdr:row>
      <xdr:rowOff>136072</xdr:rowOff>
    </xdr:from>
    <xdr:to>
      <xdr:col>13</xdr:col>
      <xdr:colOff>795183</xdr:colOff>
      <xdr:row>11</xdr:row>
      <xdr:rowOff>216002</xdr:rowOff>
    </xdr:to>
    <xdr:sp macro="" textlink="">
      <xdr:nvSpPr>
        <xdr:cNvPr id="55" name="Rectangle 54"/>
        <xdr:cNvSpPr/>
      </xdr:nvSpPr>
      <xdr:spPr>
        <a:xfrm>
          <a:off x="9518522" y="96175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10</xdr:row>
      <xdr:rowOff>145597</xdr:rowOff>
    </xdr:from>
    <xdr:to>
      <xdr:col>13</xdr:col>
      <xdr:colOff>795183</xdr:colOff>
      <xdr:row>10</xdr:row>
      <xdr:rowOff>221444</xdr:rowOff>
    </xdr:to>
    <xdr:sp macro="" textlink="">
      <xdr:nvSpPr>
        <xdr:cNvPr id="56" name="Rectangle 55"/>
        <xdr:cNvSpPr/>
      </xdr:nvSpPr>
      <xdr:spPr>
        <a:xfrm>
          <a:off x="9518522" y="9256940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10</xdr:row>
      <xdr:rowOff>141143</xdr:rowOff>
    </xdr:from>
    <xdr:to>
      <xdr:col>18</xdr:col>
      <xdr:colOff>824276</xdr:colOff>
      <xdr:row>10</xdr:row>
      <xdr:rowOff>221073</xdr:rowOff>
    </xdr:to>
    <xdr:sp macro="" textlink="">
      <xdr:nvSpPr>
        <xdr:cNvPr id="57" name="Rectangle 56"/>
        <xdr:cNvSpPr/>
      </xdr:nvSpPr>
      <xdr:spPr>
        <a:xfrm>
          <a:off x="13172558" y="92524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11</xdr:row>
      <xdr:rowOff>154132</xdr:rowOff>
    </xdr:from>
    <xdr:to>
      <xdr:col>18</xdr:col>
      <xdr:colOff>824276</xdr:colOff>
      <xdr:row>11</xdr:row>
      <xdr:rowOff>229980</xdr:rowOff>
    </xdr:to>
    <xdr:sp macro="" textlink="">
      <xdr:nvSpPr>
        <xdr:cNvPr id="58" name="Rectangle 57"/>
        <xdr:cNvSpPr/>
      </xdr:nvSpPr>
      <xdr:spPr>
        <a:xfrm>
          <a:off x="13172558" y="9635589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11</xdr:row>
      <xdr:rowOff>119743</xdr:rowOff>
    </xdr:from>
    <xdr:to>
      <xdr:col>23</xdr:col>
      <xdr:colOff>785658</xdr:colOff>
      <xdr:row>11</xdr:row>
      <xdr:rowOff>195591</xdr:rowOff>
    </xdr:to>
    <xdr:sp macro="" textlink="">
      <xdr:nvSpPr>
        <xdr:cNvPr id="59" name="Rectangle 58"/>
        <xdr:cNvSpPr/>
      </xdr:nvSpPr>
      <xdr:spPr>
        <a:xfrm>
          <a:off x="16769769" y="960120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12</xdr:row>
      <xdr:rowOff>144236</xdr:rowOff>
    </xdr:from>
    <xdr:to>
      <xdr:col>23</xdr:col>
      <xdr:colOff>785658</xdr:colOff>
      <xdr:row>12</xdr:row>
      <xdr:rowOff>224166</xdr:rowOff>
    </xdr:to>
    <xdr:sp macro="" textlink="">
      <xdr:nvSpPr>
        <xdr:cNvPr id="60" name="Rectangle 59"/>
        <xdr:cNvSpPr/>
      </xdr:nvSpPr>
      <xdr:spPr>
        <a:xfrm>
          <a:off x="16769769" y="999580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746140</xdr:colOff>
      <xdr:row>42</xdr:row>
      <xdr:rowOff>135359</xdr:rowOff>
    </xdr:from>
    <xdr:to>
      <xdr:col>3</xdr:col>
      <xdr:colOff>823778</xdr:colOff>
      <xdr:row>42</xdr:row>
      <xdr:rowOff>216070</xdr:rowOff>
    </xdr:to>
    <xdr:sp macro="" textlink="">
      <xdr:nvSpPr>
        <xdr:cNvPr id="2" name="Oval 1"/>
        <xdr:cNvSpPr/>
      </xdr:nvSpPr>
      <xdr:spPr>
        <a:xfrm>
          <a:off x="2270140" y="1786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745859</xdr:colOff>
      <xdr:row>47</xdr:row>
      <xdr:rowOff>75420</xdr:rowOff>
    </xdr:from>
    <xdr:to>
      <xdr:col>3</xdr:col>
      <xdr:colOff>824059</xdr:colOff>
      <xdr:row>47</xdr:row>
      <xdr:rowOff>147853</xdr:rowOff>
    </xdr:to>
    <xdr:sp macro="" textlink="">
      <xdr:nvSpPr>
        <xdr:cNvPr id="3" name="Isosceles Triangle 2"/>
        <xdr:cNvSpPr/>
      </xdr:nvSpPr>
      <xdr:spPr>
        <a:xfrm>
          <a:off x="2269859" y="318946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43</xdr:row>
      <xdr:rowOff>152400</xdr:rowOff>
    </xdr:from>
    <xdr:to>
      <xdr:col>3</xdr:col>
      <xdr:colOff>821118</xdr:colOff>
      <xdr:row>43</xdr:row>
      <xdr:rowOff>232330</xdr:rowOff>
    </xdr:to>
    <xdr:sp macro="" textlink="">
      <xdr:nvSpPr>
        <xdr:cNvPr id="4" name="Rectangle 3"/>
        <xdr:cNvSpPr/>
      </xdr:nvSpPr>
      <xdr:spPr>
        <a:xfrm>
          <a:off x="2272800" y="2169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44</xdr:row>
      <xdr:rowOff>135358</xdr:rowOff>
    </xdr:from>
    <xdr:to>
      <xdr:col>13</xdr:col>
      <xdr:colOff>837001</xdr:colOff>
      <xdr:row>44</xdr:row>
      <xdr:rowOff>216069</xdr:rowOff>
    </xdr:to>
    <xdr:sp macro="" textlink="">
      <xdr:nvSpPr>
        <xdr:cNvPr id="5" name="Oval 4"/>
        <xdr:cNvSpPr/>
      </xdr:nvSpPr>
      <xdr:spPr>
        <a:xfrm>
          <a:off x="9649363" y="251787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152400</xdr:colOff>
      <xdr:row>61</xdr:row>
      <xdr:rowOff>143154</xdr:rowOff>
    </xdr:from>
    <xdr:to>
      <xdr:col>22</xdr:col>
      <xdr:colOff>230600</xdr:colOff>
      <xdr:row>62</xdr:row>
      <xdr:rowOff>29320</xdr:rowOff>
    </xdr:to>
    <xdr:sp macro="" textlink="">
      <xdr:nvSpPr>
        <xdr:cNvPr id="6" name="Isosceles Triangle 5"/>
        <xdr:cNvSpPr/>
      </xdr:nvSpPr>
      <xdr:spPr>
        <a:xfrm>
          <a:off x="16484600" y="5697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44</xdr:row>
      <xdr:rowOff>152400</xdr:rowOff>
    </xdr:from>
    <xdr:to>
      <xdr:col>3</xdr:col>
      <xdr:colOff>821118</xdr:colOff>
      <xdr:row>44</xdr:row>
      <xdr:rowOff>232330</xdr:rowOff>
    </xdr:to>
    <xdr:sp macro="" textlink="">
      <xdr:nvSpPr>
        <xdr:cNvPr id="7" name="Rectangle 6"/>
        <xdr:cNvSpPr/>
      </xdr:nvSpPr>
      <xdr:spPr>
        <a:xfrm>
          <a:off x="2272800" y="25349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304801</xdr:colOff>
      <xdr:row>61</xdr:row>
      <xdr:rowOff>33759</xdr:rowOff>
    </xdr:from>
    <xdr:to>
      <xdr:col>22</xdr:col>
      <xdr:colOff>382439</xdr:colOff>
      <xdr:row>61</xdr:row>
      <xdr:rowOff>114470</xdr:rowOff>
    </xdr:to>
    <xdr:sp macro="" textlink="">
      <xdr:nvSpPr>
        <xdr:cNvPr id="8" name="Oval 7"/>
        <xdr:cNvSpPr/>
      </xdr:nvSpPr>
      <xdr:spPr>
        <a:xfrm>
          <a:off x="16637001" y="5587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304800</xdr:colOff>
      <xdr:row>62</xdr:row>
      <xdr:rowOff>109287</xdr:rowOff>
    </xdr:from>
    <xdr:to>
      <xdr:col>22</xdr:col>
      <xdr:colOff>383000</xdr:colOff>
      <xdr:row>62</xdr:row>
      <xdr:rowOff>181720</xdr:rowOff>
    </xdr:to>
    <xdr:sp macro="" textlink="">
      <xdr:nvSpPr>
        <xdr:cNvPr id="9" name="Isosceles Triangle 8"/>
        <xdr:cNvSpPr/>
      </xdr:nvSpPr>
      <xdr:spPr>
        <a:xfrm>
          <a:off x="16637000" y="58496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44</xdr:row>
      <xdr:rowOff>142240</xdr:rowOff>
    </xdr:from>
    <xdr:to>
      <xdr:col>8</xdr:col>
      <xdr:colOff>800475</xdr:colOff>
      <xdr:row>44</xdr:row>
      <xdr:rowOff>222170</xdr:rowOff>
    </xdr:to>
    <xdr:sp macro="" textlink="">
      <xdr:nvSpPr>
        <xdr:cNvPr id="10" name="Rectangle 9"/>
        <xdr:cNvSpPr/>
      </xdr:nvSpPr>
      <xdr:spPr>
        <a:xfrm>
          <a:off x="5935157" y="2524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457201</xdr:colOff>
      <xdr:row>61</xdr:row>
      <xdr:rowOff>186159</xdr:rowOff>
    </xdr:from>
    <xdr:to>
      <xdr:col>22</xdr:col>
      <xdr:colOff>534839</xdr:colOff>
      <xdr:row>62</xdr:row>
      <xdr:rowOff>80603</xdr:rowOff>
    </xdr:to>
    <xdr:sp macro="" textlink="">
      <xdr:nvSpPr>
        <xdr:cNvPr id="11" name="Oval 10"/>
        <xdr:cNvSpPr/>
      </xdr:nvSpPr>
      <xdr:spPr>
        <a:xfrm>
          <a:off x="16789401" y="57402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457200</xdr:colOff>
      <xdr:row>63</xdr:row>
      <xdr:rowOff>75420</xdr:rowOff>
    </xdr:from>
    <xdr:to>
      <xdr:col>22</xdr:col>
      <xdr:colOff>535400</xdr:colOff>
      <xdr:row>63</xdr:row>
      <xdr:rowOff>147853</xdr:rowOff>
    </xdr:to>
    <xdr:sp macro="" textlink="">
      <xdr:nvSpPr>
        <xdr:cNvPr id="12" name="Isosceles Triangle 11"/>
        <xdr:cNvSpPr/>
      </xdr:nvSpPr>
      <xdr:spPr>
        <a:xfrm>
          <a:off x="16789400" y="60020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42</xdr:row>
      <xdr:rowOff>330200</xdr:rowOff>
    </xdr:from>
    <xdr:to>
      <xdr:col>8</xdr:col>
      <xdr:colOff>800475</xdr:colOff>
      <xdr:row>43</xdr:row>
      <xdr:rowOff>46063</xdr:rowOff>
    </xdr:to>
    <xdr:sp macro="" textlink="">
      <xdr:nvSpPr>
        <xdr:cNvPr id="13" name="Rectangle 12"/>
        <xdr:cNvSpPr/>
      </xdr:nvSpPr>
      <xdr:spPr>
        <a:xfrm>
          <a:off x="5935157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62</xdr:row>
      <xdr:rowOff>152292</xdr:rowOff>
    </xdr:from>
    <xdr:to>
      <xdr:col>23</xdr:col>
      <xdr:colOff>77639</xdr:colOff>
      <xdr:row>63</xdr:row>
      <xdr:rowOff>46736</xdr:rowOff>
    </xdr:to>
    <xdr:sp macro="" textlink="">
      <xdr:nvSpPr>
        <xdr:cNvPr id="14" name="Oval 13"/>
        <xdr:cNvSpPr/>
      </xdr:nvSpPr>
      <xdr:spPr>
        <a:xfrm>
          <a:off x="16941801" y="58926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64</xdr:row>
      <xdr:rowOff>41554</xdr:rowOff>
    </xdr:from>
    <xdr:to>
      <xdr:col>23</xdr:col>
      <xdr:colOff>78200</xdr:colOff>
      <xdr:row>64</xdr:row>
      <xdr:rowOff>113987</xdr:rowOff>
    </xdr:to>
    <xdr:sp macro="" textlink="">
      <xdr:nvSpPr>
        <xdr:cNvPr id="15" name="Isosceles Triangle 14"/>
        <xdr:cNvSpPr/>
      </xdr:nvSpPr>
      <xdr:spPr>
        <a:xfrm>
          <a:off x="16941800" y="61544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42</xdr:row>
      <xdr:rowOff>152400</xdr:rowOff>
    </xdr:from>
    <xdr:to>
      <xdr:col>13</xdr:col>
      <xdr:colOff>834341</xdr:colOff>
      <xdr:row>42</xdr:row>
      <xdr:rowOff>232330</xdr:rowOff>
    </xdr:to>
    <xdr:sp macro="" textlink="">
      <xdr:nvSpPr>
        <xdr:cNvPr id="16" name="Rectangle 15"/>
        <xdr:cNvSpPr/>
      </xdr:nvSpPr>
      <xdr:spPr>
        <a:xfrm>
          <a:off x="9652023" y="1803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63</xdr:row>
      <xdr:rowOff>118425</xdr:rowOff>
    </xdr:from>
    <xdr:to>
      <xdr:col>23</xdr:col>
      <xdr:colOff>230039</xdr:colOff>
      <xdr:row>64</xdr:row>
      <xdr:rowOff>12870</xdr:rowOff>
    </xdr:to>
    <xdr:sp macro="" textlink="">
      <xdr:nvSpPr>
        <xdr:cNvPr id="17" name="Oval 16"/>
        <xdr:cNvSpPr/>
      </xdr:nvSpPr>
      <xdr:spPr>
        <a:xfrm>
          <a:off x="17094201" y="60450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65</xdr:row>
      <xdr:rowOff>7687</xdr:rowOff>
    </xdr:from>
    <xdr:to>
      <xdr:col>23</xdr:col>
      <xdr:colOff>230600</xdr:colOff>
      <xdr:row>65</xdr:row>
      <xdr:rowOff>80120</xdr:rowOff>
    </xdr:to>
    <xdr:sp macro="" textlink="">
      <xdr:nvSpPr>
        <xdr:cNvPr id="18" name="Isosceles Triangle 17"/>
        <xdr:cNvSpPr/>
      </xdr:nvSpPr>
      <xdr:spPr>
        <a:xfrm>
          <a:off x="17094200" y="63068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43</xdr:row>
      <xdr:rowOff>143933</xdr:rowOff>
    </xdr:from>
    <xdr:to>
      <xdr:col>13</xdr:col>
      <xdr:colOff>834341</xdr:colOff>
      <xdr:row>43</xdr:row>
      <xdr:rowOff>223863</xdr:rowOff>
    </xdr:to>
    <xdr:sp macro="" textlink="">
      <xdr:nvSpPr>
        <xdr:cNvPr id="19" name="Rectangle 18"/>
        <xdr:cNvSpPr/>
      </xdr:nvSpPr>
      <xdr:spPr>
        <a:xfrm>
          <a:off x="9652023" y="21606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64</xdr:row>
      <xdr:rowOff>84559</xdr:rowOff>
    </xdr:from>
    <xdr:to>
      <xdr:col>23</xdr:col>
      <xdr:colOff>382439</xdr:colOff>
      <xdr:row>64</xdr:row>
      <xdr:rowOff>165270</xdr:rowOff>
    </xdr:to>
    <xdr:sp macro="" textlink="">
      <xdr:nvSpPr>
        <xdr:cNvPr id="20" name="Oval 19"/>
        <xdr:cNvSpPr/>
      </xdr:nvSpPr>
      <xdr:spPr>
        <a:xfrm>
          <a:off x="17246601" y="61974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65</xdr:row>
      <xdr:rowOff>160087</xdr:rowOff>
    </xdr:from>
    <xdr:to>
      <xdr:col>23</xdr:col>
      <xdr:colOff>383000</xdr:colOff>
      <xdr:row>66</xdr:row>
      <xdr:rowOff>46253</xdr:rowOff>
    </xdr:to>
    <xdr:sp macro="" textlink="">
      <xdr:nvSpPr>
        <xdr:cNvPr id="21" name="Isosceles Triangle 20"/>
        <xdr:cNvSpPr/>
      </xdr:nvSpPr>
      <xdr:spPr>
        <a:xfrm>
          <a:off x="17246600" y="6459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42</xdr:row>
      <xdr:rowOff>330200</xdr:rowOff>
    </xdr:from>
    <xdr:to>
      <xdr:col>18</xdr:col>
      <xdr:colOff>822488</xdr:colOff>
      <xdr:row>43</xdr:row>
      <xdr:rowOff>46063</xdr:rowOff>
    </xdr:to>
    <xdr:sp macro="" textlink="">
      <xdr:nvSpPr>
        <xdr:cNvPr id="22" name="Rectangle 21"/>
        <xdr:cNvSpPr/>
      </xdr:nvSpPr>
      <xdr:spPr>
        <a:xfrm>
          <a:off x="13323170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52</xdr:row>
      <xdr:rowOff>101493</xdr:rowOff>
    </xdr:from>
    <xdr:to>
      <xdr:col>23</xdr:col>
      <xdr:colOff>77639</xdr:colOff>
      <xdr:row>52</xdr:row>
      <xdr:rowOff>182204</xdr:rowOff>
    </xdr:to>
    <xdr:sp macro="" textlink="">
      <xdr:nvSpPr>
        <xdr:cNvPr id="23" name="Oval 22"/>
        <xdr:cNvSpPr/>
      </xdr:nvSpPr>
      <xdr:spPr>
        <a:xfrm>
          <a:off x="16941801" y="3979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53</xdr:row>
      <xdr:rowOff>177021</xdr:rowOff>
    </xdr:from>
    <xdr:to>
      <xdr:col>23</xdr:col>
      <xdr:colOff>78200</xdr:colOff>
      <xdr:row>54</xdr:row>
      <xdr:rowOff>63187</xdr:rowOff>
    </xdr:to>
    <xdr:sp macro="" textlink="">
      <xdr:nvSpPr>
        <xdr:cNvPr id="24" name="Isosceles Triangle 23"/>
        <xdr:cNvSpPr/>
      </xdr:nvSpPr>
      <xdr:spPr>
        <a:xfrm>
          <a:off x="16941800" y="4241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44</xdr:row>
      <xdr:rowOff>147320</xdr:rowOff>
    </xdr:from>
    <xdr:to>
      <xdr:col>18</xdr:col>
      <xdr:colOff>822488</xdr:colOff>
      <xdr:row>44</xdr:row>
      <xdr:rowOff>227250</xdr:rowOff>
    </xdr:to>
    <xdr:sp macro="" textlink="">
      <xdr:nvSpPr>
        <xdr:cNvPr id="25" name="Rectangle 24"/>
        <xdr:cNvSpPr/>
      </xdr:nvSpPr>
      <xdr:spPr>
        <a:xfrm>
          <a:off x="13323170" y="2529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53</xdr:row>
      <xdr:rowOff>67626</xdr:rowOff>
    </xdr:from>
    <xdr:to>
      <xdr:col>23</xdr:col>
      <xdr:colOff>230039</xdr:colOff>
      <xdr:row>53</xdr:row>
      <xdr:rowOff>148337</xdr:rowOff>
    </xdr:to>
    <xdr:sp macro="" textlink="">
      <xdr:nvSpPr>
        <xdr:cNvPr id="26" name="Oval 25"/>
        <xdr:cNvSpPr/>
      </xdr:nvSpPr>
      <xdr:spPr>
        <a:xfrm>
          <a:off x="17094201" y="4131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54</xdr:row>
      <xdr:rowOff>143154</xdr:rowOff>
    </xdr:from>
    <xdr:to>
      <xdr:col>23</xdr:col>
      <xdr:colOff>230600</xdr:colOff>
      <xdr:row>55</xdr:row>
      <xdr:rowOff>29321</xdr:rowOff>
    </xdr:to>
    <xdr:sp macro="" textlink="">
      <xdr:nvSpPr>
        <xdr:cNvPr id="27" name="Isosceles Triangle 26"/>
        <xdr:cNvSpPr/>
      </xdr:nvSpPr>
      <xdr:spPr>
        <a:xfrm>
          <a:off x="17094200" y="4393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160890</xdr:colOff>
      <xdr:row>51</xdr:row>
      <xdr:rowOff>152400</xdr:rowOff>
    </xdr:from>
    <xdr:to>
      <xdr:col>23</xdr:col>
      <xdr:colOff>233208</xdr:colOff>
      <xdr:row>52</xdr:row>
      <xdr:rowOff>46064</xdr:rowOff>
    </xdr:to>
    <xdr:sp macro="" textlink="">
      <xdr:nvSpPr>
        <xdr:cNvPr id="28" name="Rectangle 27"/>
        <xdr:cNvSpPr/>
      </xdr:nvSpPr>
      <xdr:spPr>
        <a:xfrm>
          <a:off x="17102690" y="3843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54</xdr:row>
      <xdr:rowOff>33759</xdr:rowOff>
    </xdr:from>
    <xdr:to>
      <xdr:col>23</xdr:col>
      <xdr:colOff>382439</xdr:colOff>
      <xdr:row>54</xdr:row>
      <xdr:rowOff>114470</xdr:rowOff>
    </xdr:to>
    <xdr:sp macro="" textlink="">
      <xdr:nvSpPr>
        <xdr:cNvPr id="29" name="Oval 28"/>
        <xdr:cNvSpPr/>
      </xdr:nvSpPr>
      <xdr:spPr>
        <a:xfrm>
          <a:off x="17246601" y="42840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55</xdr:row>
      <xdr:rowOff>109288</xdr:rowOff>
    </xdr:from>
    <xdr:to>
      <xdr:col>23</xdr:col>
      <xdr:colOff>383000</xdr:colOff>
      <xdr:row>55</xdr:row>
      <xdr:rowOff>181721</xdr:rowOff>
    </xdr:to>
    <xdr:sp macro="" textlink="">
      <xdr:nvSpPr>
        <xdr:cNvPr id="30" name="Isosceles Triangle 29"/>
        <xdr:cNvSpPr/>
      </xdr:nvSpPr>
      <xdr:spPr>
        <a:xfrm>
          <a:off x="17246600" y="45458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313290</xdr:colOff>
      <xdr:row>52</xdr:row>
      <xdr:rowOff>118534</xdr:rowOff>
    </xdr:from>
    <xdr:to>
      <xdr:col>23</xdr:col>
      <xdr:colOff>385608</xdr:colOff>
      <xdr:row>53</xdr:row>
      <xdr:rowOff>12197</xdr:rowOff>
    </xdr:to>
    <xdr:sp macro="" textlink="">
      <xdr:nvSpPr>
        <xdr:cNvPr id="31" name="Rectangle 30"/>
        <xdr:cNvSpPr/>
      </xdr:nvSpPr>
      <xdr:spPr>
        <a:xfrm>
          <a:off x="17255090" y="39962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457201</xdr:colOff>
      <xdr:row>54</xdr:row>
      <xdr:rowOff>186159</xdr:rowOff>
    </xdr:from>
    <xdr:to>
      <xdr:col>23</xdr:col>
      <xdr:colOff>534839</xdr:colOff>
      <xdr:row>55</xdr:row>
      <xdr:rowOff>80604</xdr:rowOff>
    </xdr:to>
    <xdr:sp macro="" textlink="">
      <xdr:nvSpPr>
        <xdr:cNvPr id="32" name="Oval 31"/>
        <xdr:cNvSpPr/>
      </xdr:nvSpPr>
      <xdr:spPr>
        <a:xfrm>
          <a:off x="17399001" y="44364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457200</xdr:colOff>
      <xdr:row>56</xdr:row>
      <xdr:rowOff>75421</xdr:rowOff>
    </xdr:from>
    <xdr:to>
      <xdr:col>23</xdr:col>
      <xdr:colOff>535400</xdr:colOff>
      <xdr:row>56</xdr:row>
      <xdr:rowOff>147854</xdr:rowOff>
    </xdr:to>
    <xdr:sp macro="" textlink="">
      <xdr:nvSpPr>
        <xdr:cNvPr id="33" name="Isosceles Triangle 32"/>
        <xdr:cNvSpPr/>
      </xdr:nvSpPr>
      <xdr:spPr>
        <a:xfrm>
          <a:off x="17399000" y="46982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465690</xdr:colOff>
      <xdr:row>53</xdr:row>
      <xdr:rowOff>84667</xdr:rowOff>
    </xdr:from>
    <xdr:to>
      <xdr:col>23</xdr:col>
      <xdr:colOff>538008</xdr:colOff>
      <xdr:row>53</xdr:row>
      <xdr:rowOff>164597</xdr:rowOff>
    </xdr:to>
    <xdr:sp macro="" textlink="">
      <xdr:nvSpPr>
        <xdr:cNvPr id="34" name="Rectangle 33"/>
        <xdr:cNvSpPr/>
      </xdr:nvSpPr>
      <xdr:spPr>
        <a:xfrm>
          <a:off x="17407490" y="4148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</xdr:colOff>
      <xdr:row>55</xdr:row>
      <xdr:rowOff>152293</xdr:rowOff>
    </xdr:from>
    <xdr:to>
      <xdr:col>24</xdr:col>
      <xdr:colOff>77639</xdr:colOff>
      <xdr:row>56</xdr:row>
      <xdr:rowOff>46737</xdr:rowOff>
    </xdr:to>
    <xdr:sp macro="" textlink="">
      <xdr:nvSpPr>
        <xdr:cNvPr id="35" name="Oval 34"/>
        <xdr:cNvSpPr/>
      </xdr:nvSpPr>
      <xdr:spPr>
        <a:xfrm>
          <a:off x="17551401" y="45888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0</xdr:colOff>
      <xdr:row>57</xdr:row>
      <xdr:rowOff>41554</xdr:rowOff>
    </xdr:from>
    <xdr:to>
      <xdr:col>24</xdr:col>
      <xdr:colOff>78200</xdr:colOff>
      <xdr:row>57</xdr:row>
      <xdr:rowOff>113987</xdr:rowOff>
    </xdr:to>
    <xdr:sp macro="" textlink="">
      <xdr:nvSpPr>
        <xdr:cNvPr id="36" name="Isosceles Triangle 35"/>
        <xdr:cNvSpPr/>
      </xdr:nvSpPr>
      <xdr:spPr>
        <a:xfrm>
          <a:off x="17551400" y="48506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8490</xdr:colOff>
      <xdr:row>54</xdr:row>
      <xdr:rowOff>50800</xdr:rowOff>
    </xdr:from>
    <xdr:to>
      <xdr:col>24</xdr:col>
      <xdr:colOff>80808</xdr:colOff>
      <xdr:row>54</xdr:row>
      <xdr:rowOff>130730</xdr:rowOff>
    </xdr:to>
    <xdr:sp macro="" textlink="">
      <xdr:nvSpPr>
        <xdr:cNvPr id="37" name="Rectangle 36"/>
        <xdr:cNvSpPr/>
      </xdr:nvSpPr>
      <xdr:spPr>
        <a:xfrm>
          <a:off x="17559890" y="43010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152401</xdr:colOff>
      <xdr:row>56</xdr:row>
      <xdr:rowOff>118426</xdr:rowOff>
    </xdr:from>
    <xdr:to>
      <xdr:col>24</xdr:col>
      <xdr:colOff>230039</xdr:colOff>
      <xdr:row>57</xdr:row>
      <xdr:rowOff>12870</xdr:rowOff>
    </xdr:to>
    <xdr:sp macro="" textlink="">
      <xdr:nvSpPr>
        <xdr:cNvPr id="38" name="Oval 37"/>
        <xdr:cNvSpPr/>
      </xdr:nvSpPr>
      <xdr:spPr>
        <a:xfrm>
          <a:off x="17703801" y="4741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152400</xdr:colOff>
      <xdr:row>58</xdr:row>
      <xdr:rowOff>7688</xdr:rowOff>
    </xdr:from>
    <xdr:to>
      <xdr:col>24</xdr:col>
      <xdr:colOff>230600</xdr:colOff>
      <xdr:row>58</xdr:row>
      <xdr:rowOff>80121</xdr:rowOff>
    </xdr:to>
    <xdr:sp macro="" textlink="">
      <xdr:nvSpPr>
        <xdr:cNvPr id="39" name="Isosceles Triangle 38"/>
        <xdr:cNvSpPr/>
      </xdr:nvSpPr>
      <xdr:spPr>
        <a:xfrm>
          <a:off x="17703800" y="5003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160890</xdr:colOff>
      <xdr:row>55</xdr:row>
      <xdr:rowOff>16934</xdr:rowOff>
    </xdr:from>
    <xdr:to>
      <xdr:col>24</xdr:col>
      <xdr:colOff>233208</xdr:colOff>
      <xdr:row>55</xdr:row>
      <xdr:rowOff>96864</xdr:rowOff>
    </xdr:to>
    <xdr:sp macro="" textlink="">
      <xdr:nvSpPr>
        <xdr:cNvPr id="40" name="Rectangle 39"/>
        <xdr:cNvSpPr/>
      </xdr:nvSpPr>
      <xdr:spPr>
        <a:xfrm>
          <a:off x="17712290" y="44534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304801</xdr:colOff>
      <xdr:row>57</xdr:row>
      <xdr:rowOff>84559</xdr:rowOff>
    </xdr:from>
    <xdr:to>
      <xdr:col>24</xdr:col>
      <xdr:colOff>382439</xdr:colOff>
      <xdr:row>57</xdr:row>
      <xdr:rowOff>165270</xdr:rowOff>
    </xdr:to>
    <xdr:sp macro="" textlink="">
      <xdr:nvSpPr>
        <xdr:cNvPr id="41" name="Oval 40"/>
        <xdr:cNvSpPr/>
      </xdr:nvSpPr>
      <xdr:spPr>
        <a:xfrm>
          <a:off x="17856201" y="4893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304800</xdr:colOff>
      <xdr:row>58</xdr:row>
      <xdr:rowOff>160088</xdr:rowOff>
    </xdr:from>
    <xdr:to>
      <xdr:col>24</xdr:col>
      <xdr:colOff>383000</xdr:colOff>
      <xdr:row>59</xdr:row>
      <xdr:rowOff>46254</xdr:rowOff>
    </xdr:to>
    <xdr:sp macro="" textlink="">
      <xdr:nvSpPr>
        <xdr:cNvPr id="42" name="Isosceles Triangle 41"/>
        <xdr:cNvSpPr/>
      </xdr:nvSpPr>
      <xdr:spPr>
        <a:xfrm>
          <a:off x="17856200" y="5155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313290</xdr:colOff>
      <xdr:row>55</xdr:row>
      <xdr:rowOff>169334</xdr:rowOff>
    </xdr:from>
    <xdr:to>
      <xdr:col>24</xdr:col>
      <xdr:colOff>385608</xdr:colOff>
      <xdr:row>56</xdr:row>
      <xdr:rowOff>62997</xdr:rowOff>
    </xdr:to>
    <xdr:sp macro="" textlink="">
      <xdr:nvSpPr>
        <xdr:cNvPr id="43" name="Rectangle 42"/>
        <xdr:cNvSpPr/>
      </xdr:nvSpPr>
      <xdr:spPr>
        <a:xfrm>
          <a:off x="17864690" y="4605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746140</xdr:colOff>
      <xdr:row>8</xdr:row>
      <xdr:rowOff>135359</xdr:rowOff>
    </xdr:from>
    <xdr:to>
      <xdr:col>3</xdr:col>
      <xdr:colOff>823778</xdr:colOff>
      <xdr:row>8</xdr:row>
      <xdr:rowOff>216070</xdr:rowOff>
    </xdr:to>
    <xdr:sp macro="" textlink="">
      <xdr:nvSpPr>
        <xdr:cNvPr id="44" name="Oval 43"/>
        <xdr:cNvSpPr/>
      </xdr:nvSpPr>
      <xdr:spPr>
        <a:xfrm>
          <a:off x="2270140" y="8322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745859</xdr:colOff>
      <xdr:row>12</xdr:row>
      <xdr:rowOff>75420</xdr:rowOff>
    </xdr:from>
    <xdr:to>
      <xdr:col>3</xdr:col>
      <xdr:colOff>824059</xdr:colOff>
      <xdr:row>12</xdr:row>
      <xdr:rowOff>147853</xdr:rowOff>
    </xdr:to>
    <xdr:sp macro="" textlink="">
      <xdr:nvSpPr>
        <xdr:cNvPr id="45" name="Isosceles Triangle 44"/>
        <xdr:cNvSpPr/>
      </xdr:nvSpPr>
      <xdr:spPr>
        <a:xfrm>
          <a:off x="2269859" y="972742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9</xdr:row>
      <xdr:rowOff>152400</xdr:rowOff>
    </xdr:from>
    <xdr:to>
      <xdr:col>3</xdr:col>
      <xdr:colOff>821118</xdr:colOff>
      <xdr:row>9</xdr:row>
      <xdr:rowOff>232330</xdr:rowOff>
    </xdr:to>
    <xdr:sp macro="" textlink="">
      <xdr:nvSpPr>
        <xdr:cNvPr id="46" name="Rectangle 45"/>
        <xdr:cNvSpPr/>
      </xdr:nvSpPr>
      <xdr:spPr>
        <a:xfrm>
          <a:off x="2272800" y="870373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10</xdr:row>
      <xdr:rowOff>135358</xdr:rowOff>
    </xdr:from>
    <xdr:to>
      <xdr:col>13</xdr:col>
      <xdr:colOff>837001</xdr:colOff>
      <xdr:row>10</xdr:row>
      <xdr:rowOff>216069</xdr:rowOff>
    </xdr:to>
    <xdr:sp macro="" textlink="">
      <xdr:nvSpPr>
        <xdr:cNvPr id="47" name="Oval 46"/>
        <xdr:cNvSpPr/>
      </xdr:nvSpPr>
      <xdr:spPr>
        <a:xfrm>
          <a:off x="9649363" y="9050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10</xdr:row>
      <xdr:rowOff>152400</xdr:rowOff>
    </xdr:from>
    <xdr:to>
      <xdr:col>3</xdr:col>
      <xdr:colOff>821118</xdr:colOff>
      <xdr:row>10</xdr:row>
      <xdr:rowOff>232330</xdr:rowOff>
    </xdr:to>
    <xdr:sp macro="" textlink="">
      <xdr:nvSpPr>
        <xdr:cNvPr id="48" name="Rectangle 47"/>
        <xdr:cNvSpPr/>
      </xdr:nvSpPr>
      <xdr:spPr>
        <a:xfrm>
          <a:off x="2272800" y="9067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10</xdr:row>
      <xdr:rowOff>142240</xdr:rowOff>
    </xdr:from>
    <xdr:to>
      <xdr:col>8</xdr:col>
      <xdr:colOff>800475</xdr:colOff>
      <xdr:row>10</xdr:row>
      <xdr:rowOff>222170</xdr:rowOff>
    </xdr:to>
    <xdr:sp macro="" textlink="">
      <xdr:nvSpPr>
        <xdr:cNvPr id="49" name="Rectangle 48"/>
        <xdr:cNvSpPr/>
      </xdr:nvSpPr>
      <xdr:spPr>
        <a:xfrm>
          <a:off x="5935157" y="9057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8</xdr:row>
      <xdr:rowOff>330200</xdr:rowOff>
    </xdr:from>
    <xdr:to>
      <xdr:col>8</xdr:col>
      <xdr:colOff>800475</xdr:colOff>
      <xdr:row>9</xdr:row>
      <xdr:rowOff>46063</xdr:rowOff>
    </xdr:to>
    <xdr:sp macro="" textlink="">
      <xdr:nvSpPr>
        <xdr:cNvPr id="50" name="Rectangle 49"/>
        <xdr:cNvSpPr/>
      </xdr:nvSpPr>
      <xdr:spPr>
        <a:xfrm>
          <a:off x="5935157" y="8517467"/>
          <a:ext cx="72318" cy="79929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8</xdr:row>
      <xdr:rowOff>152400</xdr:rowOff>
    </xdr:from>
    <xdr:to>
      <xdr:col>13</xdr:col>
      <xdr:colOff>834341</xdr:colOff>
      <xdr:row>8</xdr:row>
      <xdr:rowOff>232330</xdr:rowOff>
    </xdr:to>
    <xdr:sp macro="" textlink="">
      <xdr:nvSpPr>
        <xdr:cNvPr id="51" name="Rectangle 50"/>
        <xdr:cNvSpPr/>
      </xdr:nvSpPr>
      <xdr:spPr>
        <a:xfrm>
          <a:off x="9652023" y="8339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9</xdr:row>
      <xdr:rowOff>143933</xdr:rowOff>
    </xdr:from>
    <xdr:to>
      <xdr:col>13</xdr:col>
      <xdr:colOff>834341</xdr:colOff>
      <xdr:row>9</xdr:row>
      <xdr:rowOff>223863</xdr:rowOff>
    </xdr:to>
    <xdr:sp macro="" textlink="">
      <xdr:nvSpPr>
        <xdr:cNvPr id="52" name="Rectangle 51"/>
        <xdr:cNvSpPr/>
      </xdr:nvSpPr>
      <xdr:spPr>
        <a:xfrm>
          <a:off x="9652023" y="86952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8</xdr:row>
      <xdr:rowOff>330200</xdr:rowOff>
    </xdr:from>
    <xdr:to>
      <xdr:col>18</xdr:col>
      <xdr:colOff>822488</xdr:colOff>
      <xdr:row>9</xdr:row>
      <xdr:rowOff>46063</xdr:rowOff>
    </xdr:to>
    <xdr:sp macro="" textlink="">
      <xdr:nvSpPr>
        <xdr:cNvPr id="53" name="Rectangle 52"/>
        <xdr:cNvSpPr/>
      </xdr:nvSpPr>
      <xdr:spPr>
        <a:xfrm>
          <a:off x="13323170" y="8517467"/>
          <a:ext cx="72318" cy="79929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10</xdr:row>
      <xdr:rowOff>147320</xdr:rowOff>
    </xdr:from>
    <xdr:to>
      <xdr:col>18</xdr:col>
      <xdr:colOff>822488</xdr:colOff>
      <xdr:row>10</xdr:row>
      <xdr:rowOff>227250</xdr:rowOff>
    </xdr:to>
    <xdr:sp macro="" textlink="">
      <xdr:nvSpPr>
        <xdr:cNvPr id="54" name="Rectangle 53"/>
        <xdr:cNvSpPr/>
      </xdr:nvSpPr>
      <xdr:spPr>
        <a:xfrm>
          <a:off x="13323170" y="90627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46</xdr:row>
      <xdr:rowOff>58064</xdr:rowOff>
    </xdr:from>
    <xdr:to>
      <xdr:col>3</xdr:col>
      <xdr:colOff>841328</xdr:colOff>
      <xdr:row>46</xdr:row>
      <xdr:rowOff>130497</xdr:rowOff>
    </xdr:to>
    <xdr:sp macro="" textlink="">
      <xdr:nvSpPr>
        <xdr:cNvPr id="24" name="Isosceles Triangle 23"/>
        <xdr:cNvSpPr/>
      </xdr:nvSpPr>
      <xdr:spPr>
        <a:xfrm>
          <a:off x="2486420" y="203926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44</xdr:row>
      <xdr:rowOff>49530</xdr:rowOff>
    </xdr:from>
    <xdr:to>
      <xdr:col>3</xdr:col>
      <xdr:colOff>838387</xdr:colOff>
      <xdr:row>44</xdr:row>
      <xdr:rowOff>129460</xdr:rowOff>
    </xdr:to>
    <xdr:sp macro="" textlink="">
      <xdr:nvSpPr>
        <xdr:cNvPr id="25" name="Rectangle 24"/>
        <xdr:cNvSpPr/>
      </xdr:nvSpPr>
      <xdr:spPr>
        <a:xfrm>
          <a:off x="2489361" y="150319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44</xdr:row>
      <xdr:rowOff>74399</xdr:rowOff>
    </xdr:from>
    <xdr:to>
      <xdr:col>11</xdr:col>
      <xdr:colOff>230039</xdr:colOff>
      <xdr:row>44</xdr:row>
      <xdr:rowOff>155110</xdr:rowOff>
    </xdr:to>
    <xdr:sp macro="" textlink="">
      <xdr:nvSpPr>
        <xdr:cNvPr id="26" name="Oval 25"/>
        <xdr:cNvSpPr/>
      </xdr:nvSpPr>
      <xdr:spPr>
        <a:xfrm>
          <a:off x="9121141" y="135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43</xdr:row>
      <xdr:rowOff>46634</xdr:rowOff>
    </xdr:from>
    <xdr:to>
      <xdr:col>3</xdr:col>
      <xdr:colOff>841328</xdr:colOff>
      <xdr:row>43</xdr:row>
      <xdr:rowOff>119067</xdr:rowOff>
    </xdr:to>
    <xdr:sp macro="" textlink="">
      <xdr:nvSpPr>
        <xdr:cNvPr id="27" name="Isosceles Triangle 26"/>
        <xdr:cNvSpPr/>
      </xdr:nvSpPr>
      <xdr:spPr>
        <a:xfrm>
          <a:off x="2486420" y="131858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45</xdr:row>
      <xdr:rowOff>135255</xdr:rowOff>
    </xdr:from>
    <xdr:to>
      <xdr:col>3</xdr:col>
      <xdr:colOff>838387</xdr:colOff>
      <xdr:row>45</xdr:row>
      <xdr:rowOff>215185</xdr:rowOff>
    </xdr:to>
    <xdr:sp macro="" textlink="">
      <xdr:nvSpPr>
        <xdr:cNvPr id="28" name="Rectangle 27"/>
        <xdr:cNvSpPr/>
      </xdr:nvSpPr>
      <xdr:spPr>
        <a:xfrm>
          <a:off x="2489361" y="177062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45</xdr:row>
      <xdr:rowOff>43919</xdr:rowOff>
    </xdr:from>
    <xdr:to>
      <xdr:col>11</xdr:col>
      <xdr:colOff>382439</xdr:colOff>
      <xdr:row>45</xdr:row>
      <xdr:rowOff>124630</xdr:rowOff>
    </xdr:to>
    <xdr:sp macro="" textlink="">
      <xdr:nvSpPr>
        <xdr:cNvPr id="29" name="Oval 28"/>
        <xdr:cNvSpPr/>
      </xdr:nvSpPr>
      <xdr:spPr>
        <a:xfrm>
          <a:off x="9273541" y="150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42</xdr:row>
      <xdr:rowOff>61874</xdr:rowOff>
    </xdr:from>
    <xdr:to>
      <xdr:col>3</xdr:col>
      <xdr:colOff>841328</xdr:colOff>
      <xdr:row>42</xdr:row>
      <xdr:rowOff>134307</xdr:rowOff>
    </xdr:to>
    <xdr:sp macro="" textlink="">
      <xdr:nvSpPr>
        <xdr:cNvPr id="30" name="Isosceles Triangle 29"/>
        <xdr:cNvSpPr/>
      </xdr:nvSpPr>
      <xdr:spPr>
        <a:xfrm>
          <a:off x="2486420" y="115212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43</xdr:row>
      <xdr:rowOff>121920</xdr:rowOff>
    </xdr:from>
    <xdr:to>
      <xdr:col>11</xdr:col>
      <xdr:colOff>385608</xdr:colOff>
      <xdr:row>44</xdr:row>
      <xdr:rowOff>18970</xdr:rowOff>
    </xdr:to>
    <xdr:sp macro="" textlink="">
      <xdr:nvSpPr>
        <xdr:cNvPr id="31" name="Rectangle 30"/>
        <xdr:cNvSpPr/>
      </xdr:nvSpPr>
      <xdr:spPr>
        <a:xfrm>
          <a:off x="9282030" y="121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45</xdr:row>
      <xdr:rowOff>196319</xdr:rowOff>
    </xdr:from>
    <xdr:to>
      <xdr:col>11</xdr:col>
      <xdr:colOff>534839</xdr:colOff>
      <xdr:row>45</xdr:row>
      <xdr:rowOff>277030</xdr:rowOff>
    </xdr:to>
    <xdr:sp macro="" textlink="">
      <xdr:nvSpPr>
        <xdr:cNvPr id="32" name="Oval 31"/>
        <xdr:cNvSpPr/>
      </xdr:nvSpPr>
      <xdr:spPr>
        <a:xfrm>
          <a:off x="9425941" y="1659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46</xdr:row>
      <xdr:rowOff>115214</xdr:rowOff>
    </xdr:from>
    <xdr:to>
      <xdr:col>11</xdr:col>
      <xdr:colOff>535400</xdr:colOff>
      <xdr:row>47</xdr:row>
      <xdr:rowOff>4767</xdr:rowOff>
    </xdr:to>
    <xdr:sp macro="" textlink="">
      <xdr:nvSpPr>
        <xdr:cNvPr id="33" name="Isosceles Triangle 32"/>
        <xdr:cNvSpPr/>
      </xdr:nvSpPr>
      <xdr:spPr>
        <a:xfrm>
          <a:off x="9425940" y="1921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44</xdr:row>
      <xdr:rowOff>91440</xdr:rowOff>
    </xdr:from>
    <xdr:to>
      <xdr:col>11</xdr:col>
      <xdr:colOff>538008</xdr:colOff>
      <xdr:row>44</xdr:row>
      <xdr:rowOff>171370</xdr:rowOff>
    </xdr:to>
    <xdr:sp macro="" textlink="">
      <xdr:nvSpPr>
        <xdr:cNvPr id="34" name="Rectangle 33"/>
        <xdr:cNvSpPr/>
      </xdr:nvSpPr>
      <xdr:spPr>
        <a:xfrm>
          <a:off x="9434430" y="1371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46</xdr:row>
      <xdr:rowOff>5819</xdr:rowOff>
    </xdr:from>
    <xdr:to>
      <xdr:col>12</xdr:col>
      <xdr:colOff>77639</xdr:colOff>
      <xdr:row>46</xdr:row>
      <xdr:rowOff>86530</xdr:rowOff>
    </xdr:to>
    <xdr:sp macro="" textlink="">
      <xdr:nvSpPr>
        <xdr:cNvPr id="35" name="Oval 34"/>
        <xdr:cNvSpPr/>
      </xdr:nvSpPr>
      <xdr:spPr>
        <a:xfrm>
          <a:off x="9578341" y="1811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48</xdr:row>
      <xdr:rowOff>84734</xdr:rowOff>
    </xdr:from>
    <xdr:to>
      <xdr:col>12</xdr:col>
      <xdr:colOff>78200</xdr:colOff>
      <xdr:row>48</xdr:row>
      <xdr:rowOff>157167</xdr:rowOff>
    </xdr:to>
    <xdr:sp macro="" textlink="">
      <xdr:nvSpPr>
        <xdr:cNvPr id="36" name="Isosceles Triangle 35"/>
        <xdr:cNvSpPr/>
      </xdr:nvSpPr>
      <xdr:spPr>
        <a:xfrm>
          <a:off x="9578340" y="2073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45</xdr:row>
      <xdr:rowOff>60960</xdr:rowOff>
    </xdr:from>
    <xdr:to>
      <xdr:col>12</xdr:col>
      <xdr:colOff>80808</xdr:colOff>
      <xdr:row>45</xdr:row>
      <xdr:rowOff>140890</xdr:rowOff>
    </xdr:to>
    <xdr:sp macro="" textlink="">
      <xdr:nvSpPr>
        <xdr:cNvPr id="37" name="Rectangle 36"/>
        <xdr:cNvSpPr/>
      </xdr:nvSpPr>
      <xdr:spPr>
        <a:xfrm>
          <a:off x="958683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46</xdr:row>
      <xdr:rowOff>158219</xdr:rowOff>
    </xdr:from>
    <xdr:to>
      <xdr:col>12</xdr:col>
      <xdr:colOff>230039</xdr:colOff>
      <xdr:row>48</xdr:row>
      <xdr:rowOff>56050</xdr:rowOff>
    </xdr:to>
    <xdr:sp macro="" textlink="">
      <xdr:nvSpPr>
        <xdr:cNvPr id="38" name="Oval 37"/>
        <xdr:cNvSpPr/>
      </xdr:nvSpPr>
      <xdr:spPr>
        <a:xfrm>
          <a:off x="9730741" y="1964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49</xdr:row>
      <xdr:rowOff>54254</xdr:rowOff>
    </xdr:from>
    <xdr:to>
      <xdr:col>12</xdr:col>
      <xdr:colOff>230600</xdr:colOff>
      <xdr:row>49</xdr:row>
      <xdr:rowOff>126687</xdr:rowOff>
    </xdr:to>
    <xdr:sp macro="" textlink="">
      <xdr:nvSpPr>
        <xdr:cNvPr id="39" name="Isosceles Triangle 38"/>
        <xdr:cNvSpPr/>
      </xdr:nvSpPr>
      <xdr:spPr>
        <a:xfrm>
          <a:off x="9730740" y="2225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45</xdr:row>
      <xdr:rowOff>213360</xdr:rowOff>
    </xdr:from>
    <xdr:to>
      <xdr:col>12</xdr:col>
      <xdr:colOff>233208</xdr:colOff>
      <xdr:row>45</xdr:row>
      <xdr:rowOff>293290</xdr:rowOff>
    </xdr:to>
    <xdr:sp macro="" textlink="">
      <xdr:nvSpPr>
        <xdr:cNvPr id="40" name="Rectangle 39"/>
        <xdr:cNvSpPr/>
      </xdr:nvSpPr>
      <xdr:spPr>
        <a:xfrm>
          <a:off x="9739230" y="1676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48</xdr:row>
      <xdr:rowOff>127739</xdr:rowOff>
    </xdr:from>
    <xdr:to>
      <xdr:col>12</xdr:col>
      <xdr:colOff>382439</xdr:colOff>
      <xdr:row>49</xdr:row>
      <xdr:rowOff>25570</xdr:rowOff>
    </xdr:to>
    <xdr:sp macro="" textlink="">
      <xdr:nvSpPr>
        <xdr:cNvPr id="41" name="Oval 40"/>
        <xdr:cNvSpPr/>
      </xdr:nvSpPr>
      <xdr:spPr>
        <a:xfrm>
          <a:off x="9883141" y="2116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50</xdr:row>
      <xdr:rowOff>23774</xdr:rowOff>
    </xdr:from>
    <xdr:to>
      <xdr:col>12</xdr:col>
      <xdr:colOff>383000</xdr:colOff>
      <xdr:row>50</xdr:row>
      <xdr:rowOff>96207</xdr:rowOff>
    </xdr:to>
    <xdr:sp macro="" textlink="">
      <xdr:nvSpPr>
        <xdr:cNvPr id="42" name="Isosceles Triangle 41"/>
        <xdr:cNvSpPr/>
      </xdr:nvSpPr>
      <xdr:spPr>
        <a:xfrm>
          <a:off x="9883140" y="2378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46</xdr:row>
      <xdr:rowOff>22860</xdr:rowOff>
    </xdr:from>
    <xdr:to>
      <xdr:col>12</xdr:col>
      <xdr:colOff>385608</xdr:colOff>
      <xdr:row>46</xdr:row>
      <xdr:rowOff>102790</xdr:rowOff>
    </xdr:to>
    <xdr:sp macro="" textlink="">
      <xdr:nvSpPr>
        <xdr:cNvPr id="43" name="Rectangle 42"/>
        <xdr:cNvSpPr/>
      </xdr:nvSpPr>
      <xdr:spPr>
        <a:xfrm>
          <a:off x="9891630" y="1828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11</xdr:row>
      <xdr:rowOff>58064</xdr:rowOff>
    </xdr:from>
    <xdr:to>
      <xdr:col>3</xdr:col>
      <xdr:colOff>841328</xdr:colOff>
      <xdr:row>11</xdr:row>
      <xdr:rowOff>130497</xdr:rowOff>
    </xdr:to>
    <xdr:sp macro="" textlink="">
      <xdr:nvSpPr>
        <xdr:cNvPr id="22" name="Isosceles Triangle 21"/>
        <xdr:cNvSpPr/>
      </xdr:nvSpPr>
      <xdr:spPr>
        <a:xfrm>
          <a:off x="2486420" y="839903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9</xdr:row>
      <xdr:rowOff>49530</xdr:rowOff>
    </xdr:from>
    <xdr:to>
      <xdr:col>3</xdr:col>
      <xdr:colOff>838387</xdr:colOff>
      <xdr:row>9</xdr:row>
      <xdr:rowOff>129460</xdr:rowOff>
    </xdr:to>
    <xdr:sp macro="" textlink="">
      <xdr:nvSpPr>
        <xdr:cNvPr id="23" name="Rectangle 22"/>
        <xdr:cNvSpPr/>
      </xdr:nvSpPr>
      <xdr:spPr>
        <a:xfrm>
          <a:off x="2489361" y="78629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7</xdr:row>
      <xdr:rowOff>46634</xdr:rowOff>
    </xdr:from>
    <xdr:to>
      <xdr:col>3</xdr:col>
      <xdr:colOff>841328</xdr:colOff>
      <xdr:row>7</xdr:row>
      <xdr:rowOff>119067</xdr:rowOff>
    </xdr:to>
    <xdr:sp macro="" textlink="">
      <xdr:nvSpPr>
        <xdr:cNvPr id="44" name="Isosceles Triangle 43"/>
        <xdr:cNvSpPr/>
      </xdr:nvSpPr>
      <xdr:spPr>
        <a:xfrm>
          <a:off x="2486420" y="767835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10</xdr:row>
      <xdr:rowOff>135255</xdr:rowOff>
    </xdr:from>
    <xdr:to>
      <xdr:col>3</xdr:col>
      <xdr:colOff>838387</xdr:colOff>
      <xdr:row>10</xdr:row>
      <xdr:rowOff>215185</xdr:rowOff>
    </xdr:to>
    <xdr:sp macro="" textlink="">
      <xdr:nvSpPr>
        <xdr:cNvPr id="45" name="Rectangle 44"/>
        <xdr:cNvSpPr/>
      </xdr:nvSpPr>
      <xdr:spPr>
        <a:xfrm>
          <a:off x="2489361" y="81303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6</xdr:row>
      <xdr:rowOff>61874</xdr:rowOff>
    </xdr:from>
    <xdr:to>
      <xdr:col>3</xdr:col>
      <xdr:colOff>841328</xdr:colOff>
      <xdr:row>6</xdr:row>
      <xdr:rowOff>134307</xdr:rowOff>
    </xdr:to>
    <xdr:sp macro="" textlink="">
      <xdr:nvSpPr>
        <xdr:cNvPr id="46" name="Isosceles Triangle 45"/>
        <xdr:cNvSpPr/>
      </xdr:nvSpPr>
      <xdr:spPr>
        <a:xfrm>
          <a:off x="2486420" y="751188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8</xdr:row>
      <xdr:rowOff>46634</xdr:rowOff>
    </xdr:from>
    <xdr:to>
      <xdr:col>3</xdr:col>
      <xdr:colOff>841328</xdr:colOff>
      <xdr:row>8</xdr:row>
      <xdr:rowOff>119067</xdr:rowOff>
    </xdr:to>
    <xdr:sp macro="" textlink="">
      <xdr:nvSpPr>
        <xdr:cNvPr id="47" name="Isosceles Triangle 46"/>
        <xdr:cNvSpPr/>
      </xdr:nvSpPr>
      <xdr:spPr>
        <a:xfrm>
          <a:off x="2485248" y="1326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48</xdr:row>
      <xdr:rowOff>160020</xdr:rowOff>
    </xdr:from>
    <xdr:to>
      <xdr:col>1</xdr:col>
      <xdr:colOff>38117</xdr:colOff>
      <xdr:row>50</xdr:row>
      <xdr:rowOff>45742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42</xdr:row>
      <xdr:rowOff>167640</xdr:rowOff>
    </xdr:from>
    <xdr:to>
      <xdr:col>5</xdr:col>
      <xdr:colOff>274337</xdr:colOff>
      <xdr:row>42</xdr:row>
      <xdr:rowOff>419122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44780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0</xdr:col>
      <xdr:colOff>449580</xdr:colOff>
      <xdr:row>68</xdr:row>
      <xdr:rowOff>160020</xdr:rowOff>
    </xdr:from>
    <xdr:to>
      <xdr:col>1</xdr:col>
      <xdr:colOff>38117</xdr:colOff>
      <xdr:row>70</xdr:row>
      <xdr:rowOff>45742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>
    <xdr:from>
      <xdr:col>3</xdr:col>
      <xdr:colOff>785610</xdr:colOff>
      <xdr:row>41</xdr:row>
      <xdr:rowOff>51539</xdr:rowOff>
    </xdr:from>
    <xdr:to>
      <xdr:col>3</xdr:col>
      <xdr:colOff>863248</xdr:colOff>
      <xdr:row>41</xdr:row>
      <xdr:rowOff>132250</xdr:rowOff>
    </xdr:to>
    <xdr:sp macro="" textlink="">
      <xdr:nvSpPr>
        <xdr:cNvPr id="5" name="Oval 4"/>
        <xdr:cNvSpPr/>
      </xdr:nvSpPr>
      <xdr:spPr>
        <a:xfrm>
          <a:off x="2299450" y="11488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46</xdr:row>
      <xdr:rowOff>54254</xdr:rowOff>
    </xdr:from>
    <xdr:to>
      <xdr:col>3</xdr:col>
      <xdr:colOff>863529</xdr:colOff>
      <xdr:row>46</xdr:row>
      <xdr:rowOff>126687</xdr:rowOff>
    </xdr:to>
    <xdr:sp macro="" textlink="">
      <xdr:nvSpPr>
        <xdr:cNvPr id="6" name="Isosceles Triangle 5"/>
        <xdr:cNvSpPr/>
      </xdr:nvSpPr>
      <xdr:spPr>
        <a:xfrm>
          <a:off x="2299169" y="24316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42</xdr:row>
      <xdr:rowOff>243840</xdr:rowOff>
    </xdr:from>
    <xdr:to>
      <xdr:col>3</xdr:col>
      <xdr:colOff>860588</xdr:colOff>
      <xdr:row>42</xdr:row>
      <xdr:rowOff>323770</xdr:rowOff>
    </xdr:to>
    <xdr:sp macro="" textlink="">
      <xdr:nvSpPr>
        <xdr:cNvPr id="7" name="Rectangle 6"/>
        <xdr:cNvSpPr/>
      </xdr:nvSpPr>
      <xdr:spPr>
        <a:xfrm>
          <a:off x="230211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42</xdr:row>
      <xdr:rowOff>440159</xdr:rowOff>
    </xdr:from>
    <xdr:to>
      <xdr:col>12</xdr:col>
      <xdr:colOff>230039</xdr:colOff>
      <xdr:row>42</xdr:row>
      <xdr:rowOff>520870</xdr:rowOff>
    </xdr:to>
    <xdr:sp macro="" textlink="">
      <xdr:nvSpPr>
        <xdr:cNvPr id="8" name="Oval 7"/>
        <xdr:cNvSpPr/>
      </xdr:nvSpPr>
      <xdr:spPr>
        <a:xfrm>
          <a:off x="93497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43</xdr:row>
      <xdr:rowOff>153314</xdr:rowOff>
    </xdr:from>
    <xdr:to>
      <xdr:col>12</xdr:col>
      <xdr:colOff>230600</xdr:colOff>
      <xdr:row>44</xdr:row>
      <xdr:rowOff>42867</xdr:rowOff>
    </xdr:to>
    <xdr:sp macro="" textlink="">
      <xdr:nvSpPr>
        <xdr:cNvPr id="9" name="Isosceles Triangle 8"/>
        <xdr:cNvSpPr/>
      </xdr:nvSpPr>
      <xdr:spPr>
        <a:xfrm>
          <a:off x="93497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43</xdr:row>
      <xdr:rowOff>53340</xdr:rowOff>
    </xdr:from>
    <xdr:to>
      <xdr:col>3</xdr:col>
      <xdr:colOff>860588</xdr:colOff>
      <xdr:row>43</xdr:row>
      <xdr:rowOff>133270</xdr:rowOff>
    </xdr:to>
    <xdr:sp macro="" textlink="">
      <xdr:nvSpPr>
        <xdr:cNvPr id="10" name="Rectangle 9"/>
        <xdr:cNvSpPr/>
      </xdr:nvSpPr>
      <xdr:spPr>
        <a:xfrm>
          <a:off x="2302110" y="1882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43</xdr:row>
      <xdr:rowOff>43919</xdr:rowOff>
    </xdr:from>
    <xdr:to>
      <xdr:col>12</xdr:col>
      <xdr:colOff>382439</xdr:colOff>
      <xdr:row>43</xdr:row>
      <xdr:rowOff>124630</xdr:rowOff>
    </xdr:to>
    <xdr:sp macro="" textlink="">
      <xdr:nvSpPr>
        <xdr:cNvPr id="11" name="Oval 10"/>
        <xdr:cNvSpPr/>
      </xdr:nvSpPr>
      <xdr:spPr>
        <a:xfrm>
          <a:off x="95021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44</xdr:row>
      <xdr:rowOff>122834</xdr:rowOff>
    </xdr:from>
    <xdr:to>
      <xdr:col>12</xdr:col>
      <xdr:colOff>383000</xdr:colOff>
      <xdr:row>45</xdr:row>
      <xdr:rowOff>12387</xdr:rowOff>
    </xdr:to>
    <xdr:sp macro="" textlink="">
      <xdr:nvSpPr>
        <xdr:cNvPr id="12" name="Isosceles Triangle 11"/>
        <xdr:cNvSpPr/>
      </xdr:nvSpPr>
      <xdr:spPr>
        <a:xfrm>
          <a:off x="95021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44</xdr:row>
      <xdr:rowOff>45720</xdr:rowOff>
    </xdr:from>
    <xdr:to>
      <xdr:col>3</xdr:col>
      <xdr:colOff>860588</xdr:colOff>
      <xdr:row>44</xdr:row>
      <xdr:rowOff>125650</xdr:rowOff>
    </xdr:to>
    <xdr:sp macro="" textlink="">
      <xdr:nvSpPr>
        <xdr:cNvPr id="13" name="Rectangle 12"/>
        <xdr:cNvSpPr/>
      </xdr:nvSpPr>
      <xdr:spPr>
        <a:xfrm>
          <a:off x="2302110" y="2057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457201</xdr:colOff>
      <xdr:row>44</xdr:row>
      <xdr:rowOff>13439</xdr:rowOff>
    </xdr:from>
    <xdr:to>
      <xdr:col>12</xdr:col>
      <xdr:colOff>534839</xdr:colOff>
      <xdr:row>44</xdr:row>
      <xdr:rowOff>94150</xdr:rowOff>
    </xdr:to>
    <xdr:sp macro="" textlink="">
      <xdr:nvSpPr>
        <xdr:cNvPr id="14" name="Oval 13"/>
        <xdr:cNvSpPr/>
      </xdr:nvSpPr>
      <xdr:spPr>
        <a:xfrm>
          <a:off x="96545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457200</xdr:colOff>
      <xdr:row>45</xdr:row>
      <xdr:rowOff>92354</xdr:rowOff>
    </xdr:from>
    <xdr:to>
      <xdr:col>12</xdr:col>
      <xdr:colOff>535400</xdr:colOff>
      <xdr:row>45</xdr:row>
      <xdr:rowOff>164787</xdr:rowOff>
    </xdr:to>
    <xdr:sp macro="" textlink="">
      <xdr:nvSpPr>
        <xdr:cNvPr id="15" name="Isosceles Triangle 14"/>
        <xdr:cNvSpPr/>
      </xdr:nvSpPr>
      <xdr:spPr>
        <a:xfrm>
          <a:off x="96545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45</xdr:row>
      <xdr:rowOff>68580</xdr:rowOff>
    </xdr:from>
    <xdr:to>
      <xdr:col>3</xdr:col>
      <xdr:colOff>860588</xdr:colOff>
      <xdr:row>45</xdr:row>
      <xdr:rowOff>148510</xdr:rowOff>
    </xdr:to>
    <xdr:sp macro="" textlink="">
      <xdr:nvSpPr>
        <xdr:cNvPr id="16" name="Rectangle 15"/>
        <xdr:cNvSpPr/>
      </xdr:nvSpPr>
      <xdr:spPr>
        <a:xfrm>
          <a:off x="2302110" y="2263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</xdr:colOff>
      <xdr:row>44</xdr:row>
      <xdr:rowOff>165839</xdr:rowOff>
    </xdr:from>
    <xdr:to>
      <xdr:col>13</xdr:col>
      <xdr:colOff>77639</xdr:colOff>
      <xdr:row>45</xdr:row>
      <xdr:rowOff>63670</xdr:rowOff>
    </xdr:to>
    <xdr:sp macro="" textlink="">
      <xdr:nvSpPr>
        <xdr:cNvPr id="17" name="Oval 16"/>
        <xdr:cNvSpPr/>
      </xdr:nvSpPr>
      <xdr:spPr>
        <a:xfrm>
          <a:off x="98069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0</xdr:colOff>
      <xdr:row>46</xdr:row>
      <xdr:rowOff>61874</xdr:rowOff>
    </xdr:from>
    <xdr:to>
      <xdr:col>13</xdr:col>
      <xdr:colOff>78200</xdr:colOff>
      <xdr:row>46</xdr:row>
      <xdr:rowOff>134307</xdr:rowOff>
    </xdr:to>
    <xdr:sp macro="" textlink="">
      <xdr:nvSpPr>
        <xdr:cNvPr id="18" name="Isosceles Triangle 17"/>
        <xdr:cNvSpPr/>
      </xdr:nvSpPr>
      <xdr:spPr>
        <a:xfrm>
          <a:off x="98069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8490</xdr:colOff>
      <xdr:row>43</xdr:row>
      <xdr:rowOff>60960</xdr:rowOff>
    </xdr:from>
    <xdr:to>
      <xdr:col>13</xdr:col>
      <xdr:colOff>80808</xdr:colOff>
      <xdr:row>43</xdr:row>
      <xdr:rowOff>140890</xdr:rowOff>
    </xdr:to>
    <xdr:sp macro="" textlink="">
      <xdr:nvSpPr>
        <xdr:cNvPr id="19" name="Rectangle 18"/>
        <xdr:cNvSpPr/>
      </xdr:nvSpPr>
      <xdr:spPr>
        <a:xfrm>
          <a:off x="98154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152401</xdr:colOff>
      <xdr:row>45</xdr:row>
      <xdr:rowOff>135359</xdr:rowOff>
    </xdr:from>
    <xdr:to>
      <xdr:col>13</xdr:col>
      <xdr:colOff>230039</xdr:colOff>
      <xdr:row>46</xdr:row>
      <xdr:rowOff>33190</xdr:rowOff>
    </xdr:to>
    <xdr:sp macro="" textlink="">
      <xdr:nvSpPr>
        <xdr:cNvPr id="20" name="Oval 19"/>
        <xdr:cNvSpPr/>
      </xdr:nvSpPr>
      <xdr:spPr>
        <a:xfrm>
          <a:off x="99593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152400</xdr:colOff>
      <xdr:row>48</xdr:row>
      <xdr:rowOff>31394</xdr:rowOff>
    </xdr:from>
    <xdr:to>
      <xdr:col>13</xdr:col>
      <xdr:colOff>230600</xdr:colOff>
      <xdr:row>48</xdr:row>
      <xdr:rowOff>103827</xdr:rowOff>
    </xdr:to>
    <xdr:sp macro="" textlink="">
      <xdr:nvSpPr>
        <xdr:cNvPr id="21" name="Isosceles Triangle 20"/>
        <xdr:cNvSpPr/>
      </xdr:nvSpPr>
      <xdr:spPr>
        <a:xfrm>
          <a:off x="99593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160890</xdr:colOff>
      <xdr:row>44</xdr:row>
      <xdr:rowOff>30480</xdr:rowOff>
    </xdr:from>
    <xdr:to>
      <xdr:col>13</xdr:col>
      <xdr:colOff>233208</xdr:colOff>
      <xdr:row>44</xdr:row>
      <xdr:rowOff>110410</xdr:rowOff>
    </xdr:to>
    <xdr:sp macro="" textlink="">
      <xdr:nvSpPr>
        <xdr:cNvPr id="22" name="Rectangle 21"/>
        <xdr:cNvSpPr/>
      </xdr:nvSpPr>
      <xdr:spPr>
        <a:xfrm>
          <a:off x="99678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304801</xdr:colOff>
      <xdr:row>46</xdr:row>
      <xdr:rowOff>104879</xdr:rowOff>
    </xdr:from>
    <xdr:to>
      <xdr:col>13</xdr:col>
      <xdr:colOff>382439</xdr:colOff>
      <xdr:row>47</xdr:row>
      <xdr:rowOff>2710</xdr:rowOff>
    </xdr:to>
    <xdr:sp macro="" textlink="">
      <xdr:nvSpPr>
        <xdr:cNvPr id="23" name="Oval 22"/>
        <xdr:cNvSpPr/>
      </xdr:nvSpPr>
      <xdr:spPr>
        <a:xfrm>
          <a:off x="101117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49</xdr:row>
      <xdr:rowOff>914</xdr:rowOff>
    </xdr:from>
    <xdr:to>
      <xdr:col>13</xdr:col>
      <xdr:colOff>383000</xdr:colOff>
      <xdr:row>49</xdr:row>
      <xdr:rowOff>73347</xdr:rowOff>
    </xdr:to>
    <xdr:sp macro="" textlink="">
      <xdr:nvSpPr>
        <xdr:cNvPr id="24" name="Isosceles Triangle 23"/>
        <xdr:cNvSpPr/>
      </xdr:nvSpPr>
      <xdr:spPr>
        <a:xfrm>
          <a:off x="101117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313290</xdr:colOff>
      <xdr:row>45</xdr:row>
      <xdr:rowOff>0</xdr:rowOff>
    </xdr:from>
    <xdr:to>
      <xdr:col>13</xdr:col>
      <xdr:colOff>385608</xdr:colOff>
      <xdr:row>45</xdr:row>
      <xdr:rowOff>79930</xdr:rowOff>
    </xdr:to>
    <xdr:sp macro="" textlink="">
      <xdr:nvSpPr>
        <xdr:cNvPr id="25" name="Rectangle 24"/>
        <xdr:cNvSpPr/>
      </xdr:nvSpPr>
      <xdr:spPr>
        <a:xfrm>
          <a:off x="101202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0</xdr:col>
      <xdr:colOff>449580</xdr:colOff>
      <xdr:row>13</xdr:row>
      <xdr:rowOff>160020</xdr:rowOff>
    </xdr:from>
    <xdr:ext cx="198137" cy="251482"/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9121140"/>
          <a:ext cx="198137" cy="251482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7</xdr:row>
      <xdr:rowOff>167640</xdr:rowOff>
    </xdr:from>
    <xdr:ext cx="198137" cy="251482"/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6340" y="784860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785610</xdr:colOff>
      <xdr:row>6</xdr:row>
      <xdr:rowOff>51539</xdr:rowOff>
    </xdr:from>
    <xdr:to>
      <xdr:col>3</xdr:col>
      <xdr:colOff>863248</xdr:colOff>
      <xdr:row>6</xdr:row>
      <xdr:rowOff>132250</xdr:rowOff>
    </xdr:to>
    <xdr:sp macro="" textlink="">
      <xdr:nvSpPr>
        <xdr:cNvPr id="28" name="Oval 27"/>
        <xdr:cNvSpPr/>
      </xdr:nvSpPr>
      <xdr:spPr>
        <a:xfrm>
          <a:off x="2294370" y="75496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11</xdr:row>
      <xdr:rowOff>54254</xdr:rowOff>
    </xdr:from>
    <xdr:to>
      <xdr:col>3</xdr:col>
      <xdr:colOff>863529</xdr:colOff>
      <xdr:row>11</xdr:row>
      <xdr:rowOff>126687</xdr:rowOff>
    </xdr:to>
    <xdr:sp macro="" textlink="">
      <xdr:nvSpPr>
        <xdr:cNvPr id="29" name="Isosceles Triangle 28"/>
        <xdr:cNvSpPr/>
      </xdr:nvSpPr>
      <xdr:spPr>
        <a:xfrm>
          <a:off x="2294089" y="88324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7</xdr:row>
      <xdr:rowOff>243840</xdr:rowOff>
    </xdr:from>
    <xdr:to>
      <xdr:col>3</xdr:col>
      <xdr:colOff>860588</xdr:colOff>
      <xdr:row>7</xdr:row>
      <xdr:rowOff>323770</xdr:rowOff>
    </xdr:to>
    <xdr:sp macro="" textlink="">
      <xdr:nvSpPr>
        <xdr:cNvPr id="30" name="Rectangle 29"/>
        <xdr:cNvSpPr/>
      </xdr:nvSpPr>
      <xdr:spPr>
        <a:xfrm>
          <a:off x="2297030" y="7924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8</xdr:row>
      <xdr:rowOff>53340</xdr:rowOff>
    </xdr:from>
    <xdr:to>
      <xdr:col>3</xdr:col>
      <xdr:colOff>860588</xdr:colOff>
      <xdr:row>8</xdr:row>
      <xdr:rowOff>133270</xdr:rowOff>
    </xdr:to>
    <xdr:sp macro="" textlink="">
      <xdr:nvSpPr>
        <xdr:cNvPr id="31" name="Rectangle 30"/>
        <xdr:cNvSpPr/>
      </xdr:nvSpPr>
      <xdr:spPr>
        <a:xfrm>
          <a:off x="2297030" y="82829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9</xdr:row>
      <xdr:rowOff>45720</xdr:rowOff>
    </xdr:from>
    <xdr:to>
      <xdr:col>3</xdr:col>
      <xdr:colOff>860588</xdr:colOff>
      <xdr:row>9</xdr:row>
      <xdr:rowOff>125650</xdr:rowOff>
    </xdr:to>
    <xdr:sp macro="" textlink="">
      <xdr:nvSpPr>
        <xdr:cNvPr id="32" name="Rectangle 31"/>
        <xdr:cNvSpPr/>
      </xdr:nvSpPr>
      <xdr:spPr>
        <a:xfrm>
          <a:off x="2297030" y="8458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10</xdr:row>
      <xdr:rowOff>68580</xdr:rowOff>
    </xdr:from>
    <xdr:to>
      <xdr:col>3</xdr:col>
      <xdr:colOff>860588</xdr:colOff>
      <xdr:row>10</xdr:row>
      <xdr:rowOff>148510</xdr:rowOff>
    </xdr:to>
    <xdr:sp macro="" textlink="">
      <xdr:nvSpPr>
        <xdr:cNvPr id="33" name="Rectangle 32"/>
        <xdr:cNvSpPr/>
      </xdr:nvSpPr>
      <xdr:spPr>
        <a:xfrm>
          <a:off x="2297030" y="86639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773711</xdr:colOff>
      <xdr:row>41</xdr:row>
      <xdr:rowOff>59159</xdr:rowOff>
    </xdr:from>
    <xdr:to>
      <xdr:col>3</xdr:col>
      <xdr:colOff>851349</xdr:colOff>
      <xdr:row>41</xdr:row>
      <xdr:rowOff>139870</xdr:rowOff>
    </xdr:to>
    <xdr:sp macro="" textlink="">
      <xdr:nvSpPr>
        <xdr:cNvPr id="23" name="Oval 22"/>
        <xdr:cNvSpPr/>
      </xdr:nvSpPr>
      <xdr:spPr>
        <a:xfrm>
          <a:off x="2278661" y="114500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42</xdr:row>
      <xdr:rowOff>259080</xdr:rowOff>
    </xdr:from>
    <xdr:to>
      <xdr:col>3</xdr:col>
      <xdr:colOff>848689</xdr:colOff>
      <xdr:row>42</xdr:row>
      <xdr:rowOff>339010</xdr:rowOff>
    </xdr:to>
    <xdr:sp macro="" textlink="">
      <xdr:nvSpPr>
        <xdr:cNvPr id="25" name="Rectangle 24"/>
        <xdr:cNvSpPr/>
      </xdr:nvSpPr>
      <xdr:spPr>
        <a:xfrm>
          <a:off x="2281321" y="15259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42</xdr:row>
      <xdr:rowOff>257279</xdr:rowOff>
    </xdr:from>
    <xdr:to>
      <xdr:col>11</xdr:col>
      <xdr:colOff>230039</xdr:colOff>
      <xdr:row>42</xdr:row>
      <xdr:rowOff>337990</xdr:rowOff>
    </xdr:to>
    <xdr:sp macro="" textlink="">
      <xdr:nvSpPr>
        <xdr:cNvPr id="26" name="Oval 25"/>
        <xdr:cNvSpPr/>
      </xdr:nvSpPr>
      <xdr:spPr>
        <a:xfrm>
          <a:off x="8740141" y="1537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43</xdr:row>
      <xdr:rowOff>62826</xdr:rowOff>
    </xdr:from>
    <xdr:to>
      <xdr:col>3</xdr:col>
      <xdr:colOff>851630</xdr:colOff>
      <xdr:row>43</xdr:row>
      <xdr:rowOff>135259</xdr:rowOff>
    </xdr:to>
    <xdr:sp macro="" textlink="">
      <xdr:nvSpPr>
        <xdr:cNvPr id="27" name="Isosceles Triangle 26"/>
        <xdr:cNvSpPr/>
      </xdr:nvSpPr>
      <xdr:spPr>
        <a:xfrm>
          <a:off x="2278380" y="1901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160890</xdr:colOff>
      <xdr:row>41</xdr:row>
      <xdr:rowOff>152400</xdr:rowOff>
    </xdr:from>
    <xdr:to>
      <xdr:col>11</xdr:col>
      <xdr:colOff>233208</xdr:colOff>
      <xdr:row>42</xdr:row>
      <xdr:rowOff>49450</xdr:rowOff>
    </xdr:to>
    <xdr:sp macro="" textlink="">
      <xdr:nvSpPr>
        <xdr:cNvPr id="28" name="Rectangle 27"/>
        <xdr:cNvSpPr/>
      </xdr:nvSpPr>
      <xdr:spPr>
        <a:xfrm>
          <a:off x="8748630" y="1249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42</xdr:row>
      <xdr:rowOff>409679</xdr:rowOff>
    </xdr:from>
    <xdr:to>
      <xdr:col>11</xdr:col>
      <xdr:colOff>382439</xdr:colOff>
      <xdr:row>42</xdr:row>
      <xdr:rowOff>490390</xdr:rowOff>
    </xdr:to>
    <xdr:sp macro="" textlink="">
      <xdr:nvSpPr>
        <xdr:cNvPr id="29" name="Oval 28"/>
        <xdr:cNvSpPr/>
      </xdr:nvSpPr>
      <xdr:spPr>
        <a:xfrm>
          <a:off x="8892541" y="1689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304800</xdr:colOff>
      <xdr:row>43</xdr:row>
      <xdr:rowOff>99974</xdr:rowOff>
    </xdr:from>
    <xdr:to>
      <xdr:col>11</xdr:col>
      <xdr:colOff>383000</xdr:colOff>
      <xdr:row>43</xdr:row>
      <xdr:rowOff>172407</xdr:rowOff>
    </xdr:to>
    <xdr:sp macro="" textlink="">
      <xdr:nvSpPr>
        <xdr:cNvPr id="30" name="Isosceles Triangle 29"/>
        <xdr:cNvSpPr/>
      </xdr:nvSpPr>
      <xdr:spPr>
        <a:xfrm>
          <a:off x="8892540" y="1951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42</xdr:row>
      <xdr:rowOff>121920</xdr:rowOff>
    </xdr:from>
    <xdr:to>
      <xdr:col>11</xdr:col>
      <xdr:colOff>385608</xdr:colOff>
      <xdr:row>42</xdr:row>
      <xdr:rowOff>201850</xdr:rowOff>
    </xdr:to>
    <xdr:sp macro="" textlink="">
      <xdr:nvSpPr>
        <xdr:cNvPr id="31" name="Rectangle 30"/>
        <xdr:cNvSpPr/>
      </xdr:nvSpPr>
      <xdr:spPr>
        <a:xfrm>
          <a:off x="8901030" y="1402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42</xdr:row>
      <xdr:rowOff>562079</xdr:rowOff>
    </xdr:from>
    <xdr:to>
      <xdr:col>11</xdr:col>
      <xdr:colOff>534839</xdr:colOff>
      <xdr:row>43</xdr:row>
      <xdr:rowOff>71290</xdr:rowOff>
    </xdr:to>
    <xdr:sp macro="" textlink="">
      <xdr:nvSpPr>
        <xdr:cNvPr id="32" name="Oval 31"/>
        <xdr:cNvSpPr/>
      </xdr:nvSpPr>
      <xdr:spPr>
        <a:xfrm>
          <a:off x="9044941" y="1842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45</xdr:row>
      <xdr:rowOff>69494</xdr:rowOff>
    </xdr:from>
    <xdr:to>
      <xdr:col>11</xdr:col>
      <xdr:colOff>535400</xdr:colOff>
      <xdr:row>45</xdr:row>
      <xdr:rowOff>141927</xdr:rowOff>
    </xdr:to>
    <xdr:sp macro="" textlink="">
      <xdr:nvSpPr>
        <xdr:cNvPr id="33" name="Isosceles Triangle 32"/>
        <xdr:cNvSpPr/>
      </xdr:nvSpPr>
      <xdr:spPr>
        <a:xfrm>
          <a:off x="9044940" y="2104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42</xdr:row>
      <xdr:rowOff>274320</xdr:rowOff>
    </xdr:from>
    <xdr:to>
      <xdr:col>11</xdr:col>
      <xdr:colOff>538008</xdr:colOff>
      <xdr:row>42</xdr:row>
      <xdr:rowOff>354250</xdr:rowOff>
    </xdr:to>
    <xdr:sp macro="" textlink="">
      <xdr:nvSpPr>
        <xdr:cNvPr id="34" name="Rectangle 33"/>
        <xdr:cNvSpPr/>
      </xdr:nvSpPr>
      <xdr:spPr>
        <a:xfrm>
          <a:off x="9053430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43</xdr:row>
      <xdr:rowOff>142979</xdr:rowOff>
    </xdr:from>
    <xdr:to>
      <xdr:col>12</xdr:col>
      <xdr:colOff>77639</xdr:colOff>
      <xdr:row>45</xdr:row>
      <xdr:rowOff>40810</xdr:rowOff>
    </xdr:to>
    <xdr:sp macro="" textlink="">
      <xdr:nvSpPr>
        <xdr:cNvPr id="35" name="Oval 34"/>
        <xdr:cNvSpPr/>
      </xdr:nvSpPr>
      <xdr:spPr>
        <a:xfrm>
          <a:off x="9197341" y="1994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46</xdr:row>
      <xdr:rowOff>39014</xdr:rowOff>
    </xdr:from>
    <xdr:to>
      <xdr:col>12</xdr:col>
      <xdr:colOff>78200</xdr:colOff>
      <xdr:row>46</xdr:row>
      <xdr:rowOff>111447</xdr:rowOff>
    </xdr:to>
    <xdr:sp macro="" textlink="">
      <xdr:nvSpPr>
        <xdr:cNvPr id="36" name="Isosceles Triangle 35"/>
        <xdr:cNvSpPr/>
      </xdr:nvSpPr>
      <xdr:spPr>
        <a:xfrm>
          <a:off x="9197340" y="22564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42</xdr:row>
      <xdr:rowOff>426720</xdr:rowOff>
    </xdr:from>
    <xdr:to>
      <xdr:col>12</xdr:col>
      <xdr:colOff>80808</xdr:colOff>
      <xdr:row>42</xdr:row>
      <xdr:rowOff>506650</xdr:rowOff>
    </xdr:to>
    <xdr:sp macro="" textlink="">
      <xdr:nvSpPr>
        <xdr:cNvPr id="37" name="Rectangle 36"/>
        <xdr:cNvSpPr/>
      </xdr:nvSpPr>
      <xdr:spPr>
        <a:xfrm>
          <a:off x="9205830" y="1706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45</xdr:row>
      <xdr:rowOff>112499</xdr:rowOff>
    </xdr:from>
    <xdr:to>
      <xdr:col>12</xdr:col>
      <xdr:colOff>230039</xdr:colOff>
      <xdr:row>46</xdr:row>
      <xdr:rowOff>10330</xdr:rowOff>
    </xdr:to>
    <xdr:sp macro="" textlink="">
      <xdr:nvSpPr>
        <xdr:cNvPr id="38" name="Oval 37"/>
        <xdr:cNvSpPr/>
      </xdr:nvSpPr>
      <xdr:spPr>
        <a:xfrm>
          <a:off x="9349741" y="2147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47</xdr:row>
      <xdr:rowOff>8534</xdr:rowOff>
    </xdr:from>
    <xdr:to>
      <xdr:col>12</xdr:col>
      <xdr:colOff>230600</xdr:colOff>
      <xdr:row>47</xdr:row>
      <xdr:rowOff>80967</xdr:rowOff>
    </xdr:to>
    <xdr:sp macro="" textlink="">
      <xdr:nvSpPr>
        <xdr:cNvPr id="39" name="Isosceles Triangle 38"/>
        <xdr:cNvSpPr/>
      </xdr:nvSpPr>
      <xdr:spPr>
        <a:xfrm>
          <a:off x="9349740" y="24088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43</xdr:row>
      <xdr:rowOff>7620</xdr:rowOff>
    </xdr:from>
    <xdr:to>
      <xdr:col>12</xdr:col>
      <xdr:colOff>233208</xdr:colOff>
      <xdr:row>43</xdr:row>
      <xdr:rowOff>87550</xdr:rowOff>
    </xdr:to>
    <xdr:sp macro="" textlink="">
      <xdr:nvSpPr>
        <xdr:cNvPr id="40" name="Rectangle 39"/>
        <xdr:cNvSpPr/>
      </xdr:nvSpPr>
      <xdr:spPr>
        <a:xfrm>
          <a:off x="9358230" y="1859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46</xdr:row>
      <xdr:rowOff>82019</xdr:rowOff>
    </xdr:from>
    <xdr:to>
      <xdr:col>12</xdr:col>
      <xdr:colOff>382439</xdr:colOff>
      <xdr:row>46</xdr:row>
      <xdr:rowOff>162730</xdr:rowOff>
    </xdr:to>
    <xdr:sp macro="" textlink="">
      <xdr:nvSpPr>
        <xdr:cNvPr id="41" name="Oval 40"/>
        <xdr:cNvSpPr/>
      </xdr:nvSpPr>
      <xdr:spPr>
        <a:xfrm>
          <a:off x="9502141" y="2299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47</xdr:row>
      <xdr:rowOff>160934</xdr:rowOff>
    </xdr:from>
    <xdr:to>
      <xdr:col>12</xdr:col>
      <xdr:colOff>383000</xdr:colOff>
      <xdr:row>48</xdr:row>
      <xdr:rowOff>50487</xdr:rowOff>
    </xdr:to>
    <xdr:sp macro="" textlink="">
      <xdr:nvSpPr>
        <xdr:cNvPr id="42" name="Isosceles Triangle 41"/>
        <xdr:cNvSpPr/>
      </xdr:nvSpPr>
      <xdr:spPr>
        <a:xfrm>
          <a:off x="9502140" y="25612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43</xdr:row>
      <xdr:rowOff>160020</xdr:rowOff>
    </xdr:from>
    <xdr:to>
      <xdr:col>12</xdr:col>
      <xdr:colOff>385608</xdr:colOff>
      <xdr:row>45</xdr:row>
      <xdr:rowOff>57070</xdr:rowOff>
    </xdr:to>
    <xdr:sp macro="" textlink="">
      <xdr:nvSpPr>
        <xdr:cNvPr id="43" name="Rectangle 42"/>
        <xdr:cNvSpPr/>
      </xdr:nvSpPr>
      <xdr:spPr>
        <a:xfrm>
          <a:off x="9510630" y="2011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773711</xdr:colOff>
      <xdr:row>6</xdr:row>
      <xdr:rowOff>59159</xdr:rowOff>
    </xdr:from>
    <xdr:to>
      <xdr:col>3</xdr:col>
      <xdr:colOff>851349</xdr:colOff>
      <xdr:row>6</xdr:row>
      <xdr:rowOff>139870</xdr:rowOff>
    </xdr:to>
    <xdr:sp macro="" textlink="">
      <xdr:nvSpPr>
        <xdr:cNvPr id="22" name="Oval 21"/>
        <xdr:cNvSpPr/>
      </xdr:nvSpPr>
      <xdr:spPr>
        <a:xfrm>
          <a:off x="2282471" y="7557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7</xdr:row>
      <xdr:rowOff>259080</xdr:rowOff>
    </xdr:from>
    <xdr:to>
      <xdr:col>3</xdr:col>
      <xdr:colOff>848689</xdr:colOff>
      <xdr:row>7</xdr:row>
      <xdr:rowOff>339010</xdr:rowOff>
    </xdr:to>
    <xdr:sp macro="" textlink="">
      <xdr:nvSpPr>
        <xdr:cNvPr id="24" name="Rectangle 23"/>
        <xdr:cNvSpPr/>
      </xdr:nvSpPr>
      <xdr:spPr>
        <a:xfrm>
          <a:off x="2285131" y="79400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8</xdr:row>
      <xdr:rowOff>62826</xdr:rowOff>
    </xdr:from>
    <xdr:to>
      <xdr:col>3</xdr:col>
      <xdr:colOff>851630</xdr:colOff>
      <xdr:row>8</xdr:row>
      <xdr:rowOff>135259</xdr:rowOff>
    </xdr:to>
    <xdr:sp macro="" textlink="">
      <xdr:nvSpPr>
        <xdr:cNvPr id="44" name="Isosceles Triangle 43"/>
        <xdr:cNvSpPr/>
      </xdr:nvSpPr>
      <xdr:spPr>
        <a:xfrm>
          <a:off x="2282190" y="831528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</xdr:colOff>
      <xdr:row>43</xdr:row>
      <xdr:rowOff>104879</xdr:rowOff>
    </xdr:from>
    <xdr:to>
      <xdr:col>16</xdr:col>
      <xdr:colOff>77639</xdr:colOff>
      <xdr:row>44</xdr:row>
      <xdr:rowOff>2710</xdr:rowOff>
    </xdr:to>
    <xdr:sp macro="" textlink="">
      <xdr:nvSpPr>
        <xdr:cNvPr id="2" name="Oval 1"/>
        <xdr:cNvSpPr/>
      </xdr:nvSpPr>
      <xdr:spPr>
        <a:xfrm>
          <a:off x="1328928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49</xdr:row>
      <xdr:rowOff>56794</xdr:rowOff>
    </xdr:from>
    <xdr:to>
      <xdr:col>3</xdr:col>
      <xdr:colOff>820549</xdr:colOff>
      <xdr:row>49</xdr:row>
      <xdr:rowOff>129227</xdr:rowOff>
    </xdr:to>
    <xdr:sp macro="" textlink="">
      <xdr:nvSpPr>
        <xdr:cNvPr id="3" name="Isosceles Triangle 2"/>
        <xdr:cNvSpPr/>
      </xdr:nvSpPr>
      <xdr:spPr>
        <a:xfrm>
          <a:off x="2253649" y="26348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48</xdr:row>
      <xdr:rowOff>60960</xdr:rowOff>
    </xdr:from>
    <xdr:to>
      <xdr:col>3</xdr:col>
      <xdr:colOff>817608</xdr:colOff>
      <xdr:row>48</xdr:row>
      <xdr:rowOff>140890</xdr:rowOff>
    </xdr:to>
    <xdr:sp macro="" textlink="">
      <xdr:nvSpPr>
        <xdr:cNvPr id="4" name="Rectangle 3"/>
        <xdr:cNvSpPr/>
      </xdr:nvSpPr>
      <xdr:spPr>
        <a:xfrm>
          <a:off x="2256590" y="245491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44</xdr:row>
      <xdr:rowOff>74399</xdr:rowOff>
    </xdr:from>
    <xdr:to>
      <xdr:col>16</xdr:col>
      <xdr:colOff>230039</xdr:colOff>
      <xdr:row>44</xdr:row>
      <xdr:rowOff>155110</xdr:rowOff>
    </xdr:to>
    <xdr:sp macro="" textlink="">
      <xdr:nvSpPr>
        <xdr:cNvPr id="5" name="Oval 4"/>
        <xdr:cNvSpPr/>
      </xdr:nvSpPr>
      <xdr:spPr>
        <a:xfrm>
          <a:off x="1344168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45</xdr:row>
      <xdr:rowOff>153314</xdr:rowOff>
    </xdr:from>
    <xdr:to>
      <xdr:col>16</xdr:col>
      <xdr:colOff>230600</xdr:colOff>
      <xdr:row>46</xdr:row>
      <xdr:rowOff>42867</xdr:rowOff>
    </xdr:to>
    <xdr:sp macro="" textlink="">
      <xdr:nvSpPr>
        <xdr:cNvPr id="6" name="Isosceles Triangle 5"/>
        <xdr:cNvSpPr/>
      </xdr:nvSpPr>
      <xdr:spPr>
        <a:xfrm>
          <a:off x="1344168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45</xdr:row>
      <xdr:rowOff>152400</xdr:rowOff>
    </xdr:from>
    <xdr:to>
      <xdr:col>8</xdr:col>
      <xdr:colOff>825028</xdr:colOff>
      <xdr:row>46</xdr:row>
      <xdr:rowOff>49450</xdr:rowOff>
    </xdr:to>
    <xdr:sp macro="" textlink="">
      <xdr:nvSpPr>
        <xdr:cNvPr id="7" name="Rectangle 6"/>
        <xdr:cNvSpPr/>
      </xdr:nvSpPr>
      <xdr:spPr>
        <a:xfrm>
          <a:off x="7007460" y="1993900"/>
          <a:ext cx="72318" cy="8120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45</xdr:row>
      <xdr:rowOff>43919</xdr:rowOff>
    </xdr:from>
    <xdr:to>
      <xdr:col>16</xdr:col>
      <xdr:colOff>382439</xdr:colOff>
      <xdr:row>45</xdr:row>
      <xdr:rowOff>124630</xdr:rowOff>
    </xdr:to>
    <xdr:sp macro="" textlink="">
      <xdr:nvSpPr>
        <xdr:cNvPr id="8" name="Oval 7"/>
        <xdr:cNvSpPr/>
      </xdr:nvSpPr>
      <xdr:spPr>
        <a:xfrm>
          <a:off x="1359408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46</xdr:row>
      <xdr:rowOff>122834</xdr:rowOff>
    </xdr:from>
    <xdr:to>
      <xdr:col>16</xdr:col>
      <xdr:colOff>383000</xdr:colOff>
      <xdr:row>47</xdr:row>
      <xdr:rowOff>12387</xdr:rowOff>
    </xdr:to>
    <xdr:sp macro="" textlink="">
      <xdr:nvSpPr>
        <xdr:cNvPr id="9" name="Isosceles Triangle 8"/>
        <xdr:cNvSpPr/>
      </xdr:nvSpPr>
      <xdr:spPr>
        <a:xfrm>
          <a:off x="1359408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43</xdr:row>
      <xdr:rowOff>160020</xdr:rowOff>
    </xdr:from>
    <xdr:to>
      <xdr:col>3</xdr:col>
      <xdr:colOff>817608</xdr:colOff>
      <xdr:row>44</xdr:row>
      <xdr:rowOff>57070</xdr:rowOff>
    </xdr:to>
    <xdr:sp macro="" textlink="">
      <xdr:nvSpPr>
        <xdr:cNvPr id="10" name="Rectangle 9"/>
        <xdr:cNvSpPr/>
      </xdr:nvSpPr>
      <xdr:spPr>
        <a:xfrm>
          <a:off x="2256590" y="1633220"/>
          <a:ext cx="72318" cy="8120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457201</xdr:colOff>
      <xdr:row>46</xdr:row>
      <xdr:rowOff>13439</xdr:rowOff>
    </xdr:from>
    <xdr:to>
      <xdr:col>16</xdr:col>
      <xdr:colOff>534839</xdr:colOff>
      <xdr:row>46</xdr:row>
      <xdr:rowOff>94150</xdr:rowOff>
    </xdr:to>
    <xdr:sp macro="" textlink="">
      <xdr:nvSpPr>
        <xdr:cNvPr id="11" name="Oval 10"/>
        <xdr:cNvSpPr/>
      </xdr:nvSpPr>
      <xdr:spPr>
        <a:xfrm>
          <a:off x="1374648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457200</xdr:colOff>
      <xdr:row>47</xdr:row>
      <xdr:rowOff>92354</xdr:rowOff>
    </xdr:from>
    <xdr:to>
      <xdr:col>16</xdr:col>
      <xdr:colOff>535400</xdr:colOff>
      <xdr:row>47</xdr:row>
      <xdr:rowOff>164787</xdr:rowOff>
    </xdr:to>
    <xdr:sp macro="" textlink="">
      <xdr:nvSpPr>
        <xdr:cNvPr id="12" name="Isosceles Triangle 11"/>
        <xdr:cNvSpPr/>
      </xdr:nvSpPr>
      <xdr:spPr>
        <a:xfrm>
          <a:off x="1374648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45</xdr:row>
      <xdr:rowOff>63500</xdr:rowOff>
    </xdr:from>
    <xdr:to>
      <xdr:col>3</xdr:col>
      <xdr:colOff>817608</xdr:colOff>
      <xdr:row>45</xdr:row>
      <xdr:rowOff>143430</xdr:rowOff>
    </xdr:to>
    <xdr:sp macro="" textlink="">
      <xdr:nvSpPr>
        <xdr:cNvPr id="13" name="Rectangle 12"/>
        <xdr:cNvSpPr/>
      </xdr:nvSpPr>
      <xdr:spPr>
        <a:xfrm>
          <a:off x="2256590" y="1905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</xdr:colOff>
      <xdr:row>46</xdr:row>
      <xdr:rowOff>165839</xdr:rowOff>
    </xdr:from>
    <xdr:to>
      <xdr:col>17</xdr:col>
      <xdr:colOff>77639</xdr:colOff>
      <xdr:row>47</xdr:row>
      <xdr:rowOff>63670</xdr:rowOff>
    </xdr:to>
    <xdr:sp macro="" textlink="">
      <xdr:nvSpPr>
        <xdr:cNvPr id="14" name="Oval 13"/>
        <xdr:cNvSpPr/>
      </xdr:nvSpPr>
      <xdr:spPr>
        <a:xfrm>
          <a:off x="1389888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0</xdr:colOff>
      <xdr:row>48</xdr:row>
      <xdr:rowOff>61874</xdr:rowOff>
    </xdr:from>
    <xdr:to>
      <xdr:col>17</xdr:col>
      <xdr:colOff>78200</xdr:colOff>
      <xdr:row>48</xdr:row>
      <xdr:rowOff>134307</xdr:rowOff>
    </xdr:to>
    <xdr:sp macro="" textlink="">
      <xdr:nvSpPr>
        <xdr:cNvPr id="15" name="Isosceles Triangle 14"/>
        <xdr:cNvSpPr/>
      </xdr:nvSpPr>
      <xdr:spPr>
        <a:xfrm>
          <a:off x="1389888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46</xdr:row>
      <xdr:rowOff>60960</xdr:rowOff>
    </xdr:from>
    <xdr:to>
      <xdr:col>3</xdr:col>
      <xdr:colOff>817608</xdr:colOff>
      <xdr:row>46</xdr:row>
      <xdr:rowOff>140890</xdr:rowOff>
    </xdr:to>
    <xdr:sp macro="" textlink="">
      <xdr:nvSpPr>
        <xdr:cNvPr id="16" name="Rectangle 15"/>
        <xdr:cNvSpPr/>
      </xdr:nvSpPr>
      <xdr:spPr>
        <a:xfrm>
          <a:off x="2256590" y="208661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152401</xdr:colOff>
      <xdr:row>47</xdr:row>
      <xdr:rowOff>135359</xdr:rowOff>
    </xdr:from>
    <xdr:to>
      <xdr:col>17</xdr:col>
      <xdr:colOff>230039</xdr:colOff>
      <xdr:row>48</xdr:row>
      <xdr:rowOff>33190</xdr:rowOff>
    </xdr:to>
    <xdr:sp macro="" textlink="">
      <xdr:nvSpPr>
        <xdr:cNvPr id="17" name="Oval 16"/>
        <xdr:cNvSpPr/>
      </xdr:nvSpPr>
      <xdr:spPr>
        <a:xfrm>
          <a:off x="1405128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152400</xdr:colOff>
      <xdr:row>49</xdr:row>
      <xdr:rowOff>31394</xdr:rowOff>
    </xdr:from>
    <xdr:to>
      <xdr:col>17</xdr:col>
      <xdr:colOff>230600</xdr:colOff>
      <xdr:row>49</xdr:row>
      <xdr:rowOff>103827</xdr:rowOff>
    </xdr:to>
    <xdr:sp macro="" textlink="">
      <xdr:nvSpPr>
        <xdr:cNvPr id="18" name="Isosceles Triangle 17"/>
        <xdr:cNvSpPr/>
      </xdr:nvSpPr>
      <xdr:spPr>
        <a:xfrm>
          <a:off x="1405128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44</xdr:row>
      <xdr:rowOff>64770</xdr:rowOff>
    </xdr:from>
    <xdr:to>
      <xdr:col>8</xdr:col>
      <xdr:colOff>825028</xdr:colOff>
      <xdr:row>44</xdr:row>
      <xdr:rowOff>144700</xdr:rowOff>
    </xdr:to>
    <xdr:sp macro="" textlink="">
      <xdr:nvSpPr>
        <xdr:cNvPr id="19" name="Rectangle 18"/>
        <xdr:cNvSpPr/>
      </xdr:nvSpPr>
      <xdr:spPr>
        <a:xfrm>
          <a:off x="7007460" y="1722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304801</xdr:colOff>
      <xdr:row>48</xdr:row>
      <xdr:rowOff>104879</xdr:rowOff>
    </xdr:from>
    <xdr:to>
      <xdr:col>17</xdr:col>
      <xdr:colOff>382439</xdr:colOff>
      <xdr:row>49</xdr:row>
      <xdr:rowOff>2710</xdr:rowOff>
    </xdr:to>
    <xdr:sp macro="" textlink="">
      <xdr:nvSpPr>
        <xdr:cNvPr id="20" name="Oval 19"/>
        <xdr:cNvSpPr/>
      </xdr:nvSpPr>
      <xdr:spPr>
        <a:xfrm>
          <a:off x="1420368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304800</xdr:colOff>
      <xdr:row>50</xdr:row>
      <xdr:rowOff>914</xdr:rowOff>
    </xdr:from>
    <xdr:to>
      <xdr:col>17</xdr:col>
      <xdr:colOff>383000</xdr:colOff>
      <xdr:row>51</xdr:row>
      <xdr:rowOff>73347</xdr:rowOff>
    </xdr:to>
    <xdr:sp macro="" textlink="">
      <xdr:nvSpPr>
        <xdr:cNvPr id="21" name="Isosceles Triangle 20"/>
        <xdr:cNvSpPr/>
      </xdr:nvSpPr>
      <xdr:spPr>
        <a:xfrm>
          <a:off x="1420368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43</xdr:row>
      <xdr:rowOff>58420</xdr:rowOff>
    </xdr:from>
    <xdr:to>
      <xdr:col>8</xdr:col>
      <xdr:colOff>825028</xdr:colOff>
      <xdr:row>43</xdr:row>
      <xdr:rowOff>138350</xdr:rowOff>
    </xdr:to>
    <xdr:sp macro="" textlink="">
      <xdr:nvSpPr>
        <xdr:cNvPr id="22" name="Rectangle 21"/>
        <xdr:cNvSpPr/>
      </xdr:nvSpPr>
      <xdr:spPr>
        <a:xfrm>
          <a:off x="7007460" y="1531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14</xdr:row>
      <xdr:rowOff>56794</xdr:rowOff>
    </xdr:from>
    <xdr:to>
      <xdr:col>3</xdr:col>
      <xdr:colOff>820549</xdr:colOff>
      <xdr:row>14</xdr:row>
      <xdr:rowOff>129227</xdr:rowOff>
    </xdr:to>
    <xdr:sp macro="" textlink="">
      <xdr:nvSpPr>
        <xdr:cNvPr id="23" name="Isosceles Triangle 22"/>
        <xdr:cNvSpPr/>
      </xdr:nvSpPr>
      <xdr:spPr>
        <a:xfrm>
          <a:off x="2251109" y="9017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13</xdr:row>
      <xdr:rowOff>60960</xdr:rowOff>
    </xdr:from>
    <xdr:to>
      <xdr:col>3</xdr:col>
      <xdr:colOff>817608</xdr:colOff>
      <xdr:row>13</xdr:row>
      <xdr:rowOff>140890</xdr:rowOff>
    </xdr:to>
    <xdr:sp macro="" textlink="">
      <xdr:nvSpPr>
        <xdr:cNvPr id="24" name="Rectangle 23"/>
        <xdr:cNvSpPr/>
      </xdr:nvSpPr>
      <xdr:spPr>
        <a:xfrm>
          <a:off x="2254050" y="883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10</xdr:row>
      <xdr:rowOff>152400</xdr:rowOff>
    </xdr:from>
    <xdr:to>
      <xdr:col>8</xdr:col>
      <xdr:colOff>825028</xdr:colOff>
      <xdr:row>11</xdr:row>
      <xdr:rowOff>49450</xdr:rowOff>
    </xdr:to>
    <xdr:sp macro="" textlink="">
      <xdr:nvSpPr>
        <xdr:cNvPr id="25" name="Rectangle 24"/>
        <xdr:cNvSpPr/>
      </xdr:nvSpPr>
      <xdr:spPr>
        <a:xfrm>
          <a:off x="7001110" y="838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8</xdr:row>
      <xdr:rowOff>160020</xdr:rowOff>
    </xdr:from>
    <xdr:to>
      <xdr:col>3</xdr:col>
      <xdr:colOff>817608</xdr:colOff>
      <xdr:row>9</xdr:row>
      <xdr:rowOff>57070</xdr:rowOff>
    </xdr:to>
    <xdr:sp macro="" textlink="">
      <xdr:nvSpPr>
        <xdr:cNvPr id="26" name="Rectangle 25"/>
        <xdr:cNvSpPr/>
      </xdr:nvSpPr>
      <xdr:spPr>
        <a:xfrm>
          <a:off x="2254050" y="80238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10</xdr:row>
      <xdr:rowOff>63500</xdr:rowOff>
    </xdr:from>
    <xdr:to>
      <xdr:col>3</xdr:col>
      <xdr:colOff>817608</xdr:colOff>
      <xdr:row>10</xdr:row>
      <xdr:rowOff>143430</xdr:rowOff>
    </xdr:to>
    <xdr:sp macro="" textlink="">
      <xdr:nvSpPr>
        <xdr:cNvPr id="27" name="Rectangle 26"/>
        <xdr:cNvSpPr/>
      </xdr:nvSpPr>
      <xdr:spPr>
        <a:xfrm>
          <a:off x="2254050" y="8293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11</xdr:row>
      <xdr:rowOff>60960</xdr:rowOff>
    </xdr:from>
    <xdr:to>
      <xdr:col>3</xdr:col>
      <xdr:colOff>817608</xdr:colOff>
      <xdr:row>11</xdr:row>
      <xdr:rowOff>140890</xdr:rowOff>
    </xdr:to>
    <xdr:sp macro="" textlink="">
      <xdr:nvSpPr>
        <xdr:cNvPr id="28" name="Rectangle 27"/>
        <xdr:cNvSpPr/>
      </xdr:nvSpPr>
      <xdr:spPr>
        <a:xfrm>
          <a:off x="2254050" y="8473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9</xdr:row>
      <xdr:rowOff>64770</xdr:rowOff>
    </xdr:from>
    <xdr:to>
      <xdr:col>8</xdr:col>
      <xdr:colOff>825028</xdr:colOff>
      <xdr:row>9</xdr:row>
      <xdr:rowOff>144700</xdr:rowOff>
    </xdr:to>
    <xdr:sp macro="" textlink="">
      <xdr:nvSpPr>
        <xdr:cNvPr id="29" name="Rectangle 28"/>
        <xdr:cNvSpPr/>
      </xdr:nvSpPr>
      <xdr:spPr>
        <a:xfrm>
          <a:off x="7001110" y="81114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8</xdr:row>
      <xdr:rowOff>58420</xdr:rowOff>
    </xdr:from>
    <xdr:to>
      <xdr:col>8</xdr:col>
      <xdr:colOff>825028</xdr:colOff>
      <xdr:row>8</xdr:row>
      <xdr:rowOff>138350</xdr:rowOff>
    </xdr:to>
    <xdr:sp macro="" textlink="">
      <xdr:nvSpPr>
        <xdr:cNvPr id="30" name="Rectangle 29"/>
        <xdr:cNvSpPr/>
      </xdr:nvSpPr>
      <xdr:spPr>
        <a:xfrm>
          <a:off x="7001110" y="79222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40</xdr:row>
      <xdr:rowOff>93177</xdr:rowOff>
    </xdr:from>
    <xdr:to>
      <xdr:col>3</xdr:col>
      <xdr:colOff>792014</xdr:colOff>
      <xdr:row>40</xdr:row>
      <xdr:rowOff>173888</xdr:rowOff>
    </xdr:to>
    <xdr:sp macro="" textlink="">
      <xdr:nvSpPr>
        <xdr:cNvPr id="2" name="Oval 1"/>
        <xdr:cNvSpPr/>
      </xdr:nvSpPr>
      <xdr:spPr>
        <a:xfrm>
          <a:off x="2238376" y="80865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49</xdr:row>
      <xdr:rowOff>46090</xdr:rowOff>
    </xdr:from>
    <xdr:to>
      <xdr:col>3</xdr:col>
      <xdr:colOff>789116</xdr:colOff>
      <xdr:row>49</xdr:row>
      <xdr:rowOff>114441</xdr:rowOff>
    </xdr:to>
    <xdr:sp macro="" textlink="">
      <xdr:nvSpPr>
        <xdr:cNvPr id="3" name="Isosceles Triangle 2"/>
        <xdr:cNvSpPr/>
      </xdr:nvSpPr>
      <xdr:spPr>
        <a:xfrm>
          <a:off x="2234916" y="1047787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45</xdr:row>
      <xdr:rowOff>158462</xdr:rowOff>
    </xdr:from>
    <xdr:to>
      <xdr:col>3</xdr:col>
      <xdr:colOff>786175</xdr:colOff>
      <xdr:row>45</xdr:row>
      <xdr:rowOff>238392</xdr:rowOff>
    </xdr:to>
    <xdr:sp macro="" textlink="">
      <xdr:nvSpPr>
        <xdr:cNvPr id="4" name="Rectangle 3"/>
        <xdr:cNvSpPr/>
      </xdr:nvSpPr>
      <xdr:spPr>
        <a:xfrm>
          <a:off x="2237857" y="949296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39</xdr:row>
      <xdr:rowOff>51533</xdr:rowOff>
    </xdr:from>
    <xdr:to>
      <xdr:col>3</xdr:col>
      <xdr:colOff>792575</xdr:colOff>
      <xdr:row>39</xdr:row>
      <xdr:rowOff>119884</xdr:rowOff>
    </xdr:to>
    <xdr:sp macro="" textlink="">
      <xdr:nvSpPr>
        <xdr:cNvPr id="6" name="Isosceles Triangle 5"/>
        <xdr:cNvSpPr/>
      </xdr:nvSpPr>
      <xdr:spPr>
        <a:xfrm>
          <a:off x="2238375" y="78620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44</xdr:row>
      <xdr:rowOff>133350</xdr:rowOff>
    </xdr:from>
    <xdr:to>
      <xdr:col>3</xdr:col>
      <xdr:colOff>786175</xdr:colOff>
      <xdr:row>44</xdr:row>
      <xdr:rowOff>209198</xdr:rowOff>
    </xdr:to>
    <xdr:sp macro="" textlink="">
      <xdr:nvSpPr>
        <xdr:cNvPr id="7" name="Rectangle 6"/>
        <xdr:cNvSpPr/>
      </xdr:nvSpPr>
      <xdr:spPr>
        <a:xfrm>
          <a:off x="2237857" y="910209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44</xdr:row>
      <xdr:rowOff>140432</xdr:rowOff>
    </xdr:from>
    <xdr:to>
      <xdr:col>8</xdr:col>
      <xdr:colOff>796196</xdr:colOff>
      <xdr:row>44</xdr:row>
      <xdr:rowOff>221143</xdr:rowOff>
    </xdr:to>
    <xdr:sp macro="" textlink="">
      <xdr:nvSpPr>
        <xdr:cNvPr id="8" name="Oval 7"/>
        <xdr:cNvSpPr/>
      </xdr:nvSpPr>
      <xdr:spPr>
        <a:xfrm>
          <a:off x="5877298" y="91091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61</xdr:row>
      <xdr:rowOff>114126</xdr:rowOff>
    </xdr:from>
    <xdr:to>
      <xdr:col>18</xdr:col>
      <xdr:colOff>383000</xdr:colOff>
      <xdr:row>62</xdr:row>
      <xdr:rowOff>1501</xdr:rowOff>
    </xdr:to>
    <xdr:sp macro="" textlink="">
      <xdr:nvSpPr>
        <xdr:cNvPr id="9" name="Isosceles Triangle 8"/>
        <xdr:cNvSpPr/>
      </xdr:nvSpPr>
      <xdr:spPr>
        <a:xfrm>
          <a:off x="20680680" y="1255758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45</xdr:row>
      <xdr:rowOff>148318</xdr:rowOff>
    </xdr:from>
    <xdr:to>
      <xdr:col>8</xdr:col>
      <xdr:colOff>793536</xdr:colOff>
      <xdr:row>45</xdr:row>
      <xdr:rowOff>224166</xdr:rowOff>
    </xdr:to>
    <xdr:sp macro="" textlink="">
      <xdr:nvSpPr>
        <xdr:cNvPr id="10" name="Rectangle 9"/>
        <xdr:cNvSpPr/>
      </xdr:nvSpPr>
      <xdr:spPr>
        <a:xfrm>
          <a:off x="5879958" y="94828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62</xdr:row>
      <xdr:rowOff>81468</xdr:rowOff>
    </xdr:from>
    <xdr:to>
      <xdr:col>18</xdr:col>
      <xdr:colOff>535400</xdr:colOff>
      <xdr:row>62</xdr:row>
      <xdr:rowOff>153901</xdr:rowOff>
    </xdr:to>
    <xdr:sp macro="" textlink="">
      <xdr:nvSpPr>
        <xdr:cNvPr id="12" name="Isosceles Triangle 11"/>
        <xdr:cNvSpPr/>
      </xdr:nvSpPr>
      <xdr:spPr>
        <a:xfrm>
          <a:off x="20833080" y="127078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46</xdr:row>
      <xdr:rowOff>134711</xdr:rowOff>
    </xdr:from>
    <xdr:to>
      <xdr:col>8</xdr:col>
      <xdr:colOff>793536</xdr:colOff>
      <xdr:row>46</xdr:row>
      <xdr:rowOff>214641</xdr:rowOff>
    </xdr:to>
    <xdr:sp macro="" textlink="">
      <xdr:nvSpPr>
        <xdr:cNvPr id="13" name="Rectangle 12"/>
        <xdr:cNvSpPr/>
      </xdr:nvSpPr>
      <xdr:spPr>
        <a:xfrm>
          <a:off x="5879958" y="98349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61</xdr:row>
      <xdr:rowOff>157131</xdr:rowOff>
    </xdr:from>
    <xdr:to>
      <xdr:col>19</xdr:col>
      <xdr:colOff>77639</xdr:colOff>
      <xdr:row>62</xdr:row>
      <xdr:rowOff>52784</xdr:rowOff>
    </xdr:to>
    <xdr:sp macro="" textlink="">
      <xdr:nvSpPr>
        <xdr:cNvPr id="14" name="Oval 13"/>
        <xdr:cNvSpPr/>
      </xdr:nvSpPr>
      <xdr:spPr>
        <a:xfrm>
          <a:off x="20985481" y="1260059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63</xdr:row>
      <xdr:rowOff>48811</xdr:rowOff>
    </xdr:from>
    <xdr:to>
      <xdr:col>19</xdr:col>
      <xdr:colOff>78200</xdr:colOff>
      <xdr:row>63</xdr:row>
      <xdr:rowOff>121244</xdr:rowOff>
    </xdr:to>
    <xdr:sp macro="" textlink="">
      <xdr:nvSpPr>
        <xdr:cNvPr id="15" name="Isosceles Triangle 14"/>
        <xdr:cNvSpPr/>
      </xdr:nvSpPr>
      <xdr:spPr>
        <a:xfrm>
          <a:off x="20985480" y="1285803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62</xdr:row>
      <xdr:rowOff>124473</xdr:rowOff>
    </xdr:from>
    <xdr:to>
      <xdr:col>19</xdr:col>
      <xdr:colOff>230039</xdr:colOff>
      <xdr:row>63</xdr:row>
      <xdr:rowOff>20127</xdr:rowOff>
    </xdr:to>
    <xdr:sp macro="" textlink="">
      <xdr:nvSpPr>
        <xdr:cNvPr id="17" name="Oval 16"/>
        <xdr:cNvSpPr/>
      </xdr:nvSpPr>
      <xdr:spPr>
        <a:xfrm>
          <a:off x="21137881" y="1275081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64</xdr:row>
      <xdr:rowOff>16154</xdr:rowOff>
    </xdr:from>
    <xdr:to>
      <xdr:col>19</xdr:col>
      <xdr:colOff>230600</xdr:colOff>
      <xdr:row>64</xdr:row>
      <xdr:rowOff>88587</xdr:rowOff>
    </xdr:to>
    <xdr:sp macro="" textlink="">
      <xdr:nvSpPr>
        <xdr:cNvPr id="18" name="Isosceles Triangle 17"/>
        <xdr:cNvSpPr/>
      </xdr:nvSpPr>
      <xdr:spPr>
        <a:xfrm>
          <a:off x="21137880" y="130082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63</xdr:row>
      <xdr:rowOff>91816</xdr:rowOff>
    </xdr:from>
    <xdr:to>
      <xdr:col>19</xdr:col>
      <xdr:colOff>382439</xdr:colOff>
      <xdr:row>63</xdr:row>
      <xdr:rowOff>172527</xdr:rowOff>
    </xdr:to>
    <xdr:sp macro="" textlink="">
      <xdr:nvSpPr>
        <xdr:cNvPr id="20" name="Oval 19"/>
        <xdr:cNvSpPr/>
      </xdr:nvSpPr>
      <xdr:spPr>
        <a:xfrm>
          <a:off x="21290281" y="1290103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64</xdr:row>
      <xdr:rowOff>168554</xdr:rowOff>
    </xdr:from>
    <xdr:to>
      <xdr:col>19</xdr:col>
      <xdr:colOff>383000</xdr:colOff>
      <xdr:row>65</xdr:row>
      <xdr:rowOff>55930</xdr:rowOff>
    </xdr:to>
    <xdr:sp macro="" textlink="">
      <xdr:nvSpPr>
        <xdr:cNvPr id="21" name="Isosceles Triangle 20"/>
        <xdr:cNvSpPr/>
      </xdr:nvSpPr>
      <xdr:spPr>
        <a:xfrm>
          <a:off x="21290280" y="1316065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57</xdr:row>
      <xdr:rowOff>102702</xdr:rowOff>
    </xdr:from>
    <xdr:to>
      <xdr:col>20</xdr:col>
      <xdr:colOff>77639</xdr:colOff>
      <xdr:row>57</xdr:row>
      <xdr:rowOff>183413</xdr:rowOff>
    </xdr:to>
    <xdr:sp macro="" textlink="">
      <xdr:nvSpPr>
        <xdr:cNvPr id="23" name="Oval 22"/>
        <xdr:cNvSpPr/>
      </xdr:nvSpPr>
      <xdr:spPr>
        <a:xfrm>
          <a:off x="21595081" y="1181464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58</xdr:row>
      <xdr:rowOff>179440</xdr:rowOff>
    </xdr:from>
    <xdr:to>
      <xdr:col>20</xdr:col>
      <xdr:colOff>78200</xdr:colOff>
      <xdr:row>59</xdr:row>
      <xdr:rowOff>66816</xdr:rowOff>
    </xdr:to>
    <xdr:sp macro="" textlink="">
      <xdr:nvSpPr>
        <xdr:cNvPr id="24" name="Isosceles Triangle 23"/>
        <xdr:cNvSpPr/>
      </xdr:nvSpPr>
      <xdr:spPr>
        <a:xfrm>
          <a:off x="21595080" y="1207426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58</xdr:row>
      <xdr:rowOff>70045</xdr:rowOff>
    </xdr:from>
    <xdr:to>
      <xdr:col>20</xdr:col>
      <xdr:colOff>230039</xdr:colOff>
      <xdr:row>58</xdr:row>
      <xdr:rowOff>150756</xdr:rowOff>
    </xdr:to>
    <xdr:sp macro="" textlink="">
      <xdr:nvSpPr>
        <xdr:cNvPr id="26" name="Oval 25"/>
        <xdr:cNvSpPr/>
      </xdr:nvSpPr>
      <xdr:spPr>
        <a:xfrm>
          <a:off x="21747481" y="1196486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59</xdr:row>
      <xdr:rowOff>146783</xdr:rowOff>
    </xdr:from>
    <xdr:to>
      <xdr:col>20</xdr:col>
      <xdr:colOff>230600</xdr:colOff>
      <xdr:row>60</xdr:row>
      <xdr:rowOff>34159</xdr:rowOff>
    </xdr:to>
    <xdr:sp macro="" textlink="">
      <xdr:nvSpPr>
        <xdr:cNvPr id="27" name="Isosceles Triangle 26"/>
        <xdr:cNvSpPr/>
      </xdr:nvSpPr>
      <xdr:spPr>
        <a:xfrm>
          <a:off x="21747480" y="1222448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59</xdr:row>
      <xdr:rowOff>37388</xdr:rowOff>
    </xdr:from>
    <xdr:to>
      <xdr:col>20</xdr:col>
      <xdr:colOff>382439</xdr:colOff>
      <xdr:row>59</xdr:row>
      <xdr:rowOff>118099</xdr:rowOff>
    </xdr:to>
    <xdr:sp macro="" textlink="">
      <xdr:nvSpPr>
        <xdr:cNvPr id="29" name="Oval 28"/>
        <xdr:cNvSpPr/>
      </xdr:nvSpPr>
      <xdr:spPr>
        <a:xfrm>
          <a:off x="21899881" y="1211508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60</xdr:row>
      <xdr:rowOff>114126</xdr:rowOff>
    </xdr:from>
    <xdr:to>
      <xdr:col>20</xdr:col>
      <xdr:colOff>383000</xdr:colOff>
      <xdr:row>61</xdr:row>
      <xdr:rowOff>1502</xdr:rowOff>
    </xdr:to>
    <xdr:sp macro="" textlink="">
      <xdr:nvSpPr>
        <xdr:cNvPr id="30" name="Isosceles Triangle 29"/>
        <xdr:cNvSpPr/>
      </xdr:nvSpPr>
      <xdr:spPr>
        <a:xfrm>
          <a:off x="21899880" y="1237470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60</xdr:row>
      <xdr:rowOff>4731</xdr:rowOff>
    </xdr:from>
    <xdr:to>
      <xdr:col>20</xdr:col>
      <xdr:colOff>534839</xdr:colOff>
      <xdr:row>60</xdr:row>
      <xdr:rowOff>85442</xdr:rowOff>
    </xdr:to>
    <xdr:sp macro="" textlink="">
      <xdr:nvSpPr>
        <xdr:cNvPr id="32" name="Oval 31"/>
        <xdr:cNvSpPr/>
      </xdr:nvSpPr>
      <xdr:spPr>
        <a:xfrm>
          <a:off x="22052281" y="1226531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61</xdr:row>
      <xdr:rowOff>81469</xdr:rowOff>
    </xdr:from>
    <xdr:to>
      <xdr:col>20</xdr:col>
      <xdr:colOff>535400</xdr:colOff>
      <xdr:row>61</xdr:row>
      <xdr:rowOff>153902</xdr:rowOff>
    </xdr:to>
    <xdr:sp macro="" textlink="">
      <xdr:nvSpPr>
        <xdr:cNvPr id="33" name="Isosceles Triangle 32"/>
        <xdr:cNvSpPr/>
      </xdr:nvSpPr>
      <xdr:spPr>
        <a:xfrm>
          <a:off x="22052280" y="12524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60</xdr:row>
      <xdr:rowOff>157131</xdr:rowOff>
    </xdr:from>
    <xdr:to>
      <xdr:col>21</xdr:col>
      <xdr:colOff>77639</xdr:colOff>
      <xdr:row>61</xdr:row>
      <xdr:rowOff>52785</xdr:rowOff>
    </xdr:to>
    <xdr:sp macro="" textlink="">
      <xdr:nvSpPr>
        <xdr:cNvPr id="35" name="Oval 34"/>
        <xdr:cNvSpPr/>
      </xdr:nvSpPr>
      <xdr:spPr>
        <a:xfrm>
          <a:off x="22204681" y="1241771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62</xdr:row>
      <xdr:rowOff>48811</xdr:rowOff>
    </xdr:from>
    <xdr:to>
      <xdr:col>21</xdr:col>
      <xdr:colOff>78200</xdr:colOff>
      <xdr:row>62</xdr:row>
      <xdr:rowOff>121244</xdr:rowOff>
    </xdr:to>
    <xdr:sp macro="" textlink="">
      <xdr:nvSpPr>
        <xdr:cNvPr id="36" name="Isosceles Triangle 35"/>
        <xdr:cNvSpPr/>
      </xdr:nvSpPr>
      <xdr:spPr>
        <a:xfrm>
          <a:off x="22204680" y="12675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59</xdr:row>
      <xdr:rowOff>54429</xdr:rowOff>
    </xdr:from>
    <xdr:to>
      <xdr:col>21</xdr:col>
      <xdr:colOff>80808</xdr:colOff>
      <xdr:row>59</xdr:row>
      <xdr:rowOff>134359</xdr:rowOff>
    </xdr:to>
    <xdr:sp macro="" textlink="">
      <xdr:nvSpPr>
        <xdr:cNvPr id="37" name="Rectangle 36"/>
        <xdr:cNvSpPr/>
      </xdr:nvSpPr>
      <xdr:spPr>
        <a:xfrm>
          <a:off x="22213170" y="121321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61</xdr:row>
      <xdr:rowOff>124474</xdr:rowOff>
    </xdr:from>
    <xdr:to>
      <xdr:col>21</xdr:col>
      <xdr:colOff>230039</xdr:colOff>
      <xdr:row>62</xdr:row>
      <xdr:rowOff>20127</xdr:rowOff>
    </xdr:to>
    <xdr:sp macro="" textlink="">
      <xdr:nvSpPr>
        <xdr:cNvPr id="38" name="Oval 37"/>
        <xdr:cNvSpPr/>
      </xdr:nvSpPr>
      <xdr:spPr>
        <a:xfrm>
          <a:off x="22357081" y="1256793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63</xdr:row>
      <xdr:rowOff>16154</xdr:rowOff>
    </xdr:from>
    <xdr:to>
      <xdr:col>21</xdr:col>
      <xdr:colOff>230600</xdr:colOff>
      <xdr:row>63</xdr:row>
      <xdr:rowOff>88587</xdr:rowOff>
    </xdr:to>
    <xdr:sp macro="" textlink="">
      <xdr:nvSpPr>
        <xdr:cNvPr id="39" name="Isosceles Triangle 38"/>
        <xdr:cNvSpPr/>
      </xdr:nvSpPr>
      <xdr:spPr>
        <a:xfrm>
          <a:off x="22357080" y="128253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60</xdr:row>
      <xdr:rowOff>21772</xdr:rowOff>
    </xdr:from>
    <xdr:to>
      <xdr:col>21</xdr:col>
      <xdr:colOff>233208</xdr:colOff>
      <xdr:row>60</xdr:row>
      <xdr:rowOff>101702</xdr:rowOff>
    </xdr:to>
    <xdr:sp macro="" textlink="">
      <xdr:nvSpPr>
        <xdr:cNvPr id="40" name="Rectangle 39"/>
        <xdr:cNvSpPr/>
      </xdr:nvSpPr>
      <xdr:spPr>
        <a:xfrm>
          <a:off x="22365570" y="1228235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62</xdr:row>
      <xdr:rowOff>91816</xdr:rowOff>
    </xdr:from>
    <xdr:to>
      <xdr:col>21</xdr:col>
      <xdr:colOff>382439</xdr:colOff>
      <xdr:row>62</xdr:row>
      <xdr:rowOff>172527</xdr:rowOff>
    </xdr:to>
    <xdr:sp macro="" textlink="">
      <xdr:nvSpPr>
        <xdr:cNvPr id="41" name="Oval 40"/>
        <xdr:cNvSpPr/>
      </xdr:nvSpPr>
      <xdr:spPr>
        <a:xfrm>
          <a:off x="22509481" y="127181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63</xdr:row>
      <xdr:rowOff>168554</xdr:rowOff>
    </xdr:from>
    <xdr:to>
      <xdr:col>21</xdr:col>
      <xdr:colOff>383000</xdr:colOff>
      <xdr:row>64</xdr:row>
      <xdr:rowOff>55930</xdr:rowOff>
    </xdr:to>
    <xdr:sp macro="" textlink="">
      <xdr:nvSpPr>
        <xdr:cNvPr id="42" name="Isosceles Triangle 41"/>
        <xdr:cNvSpPr/>
      </xdr:nvSpPr>
      <xdr:spPr>
        <a:xfrm>
          <a:off x="22509480" y="129777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60</xdr:row>
      <xdr:rowOff>174172</xdr:rowOff>
    </xdr:from>
    <xdr:to>
      <xdr:col>21</xdr:col>
      <xdr:colOff>385608</xdr:colOff>
      <xdr:row>61</xdr:row>
      <xdr:rowOff>69045</xdr:rowOff>
    </xdr:to>
    <xdr:sp macro="" textlink="">
      <xdr:nvSpPr>
        <xdr:cNvPr id="43" name="Rectangle 42"/>
        <xdr:cNvSpPr/>
      </xdr:nvSpPr>
      <xdr:spPr>
        <a:xfrm>
          <a:off x="22517970" y="1243475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13</xdr:row>
      <xdr:rowOff>46090</xdr:rowOff>
    </xdr:from>
    <xdr:to>
      <xdr:col>3</xdr:col>
      <xdr:colOff>785172</xdr:colOff>
      <xdr:row>13</xdr:row>
      <xdr:rowOff>114441</xdr:rowOff>
    </xdr:to>
    <xdr:sp macro="" textlink="">
      <xdr:nvSpPr>
        <xdr:cNvPr id="45" name="Isosceles Triangle 44"/>
        <xdr:cNvSpPr/>
      </xdr:nvSpPr>
      <xdr:spPr>
        <a:xfrm>
          <a:off x="2230972" y="277024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709913</xdr:colOff>
      <xdr:row>10</xdr:row>
      <xdr:rowOff>313508</xdr:rowOff>
    </xdr:from>
    <xdr:to>
      <xdr:col>3</xdr:col>
      <xdr:colOff>782231</xdr:colOff>
      <xdr:row>11</xdr:row>
      <xdr:rowOff>37838</xdr:rowOff>
    </xdr:to>
    <xdr:sp macro="" textlink="">
      <xdr:nvSpPr>
        <xdr:cNvPr id="46" name="Rectangle 45"/>
        <xdr:cNvSpPr/>
      </xdr:nvSpPr>
      <xdr:spPr>
        <a:xfrm>
          <a:off x="2233913" y="2142308"/>
          <a:ext cx="72318" cy="8151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7</xdr:row>
      <xdr:rowOff>51533</xdr:rowOff>
    </xdr:from>
    <xdr:to>
      <xdr:col>3</xdr:col>
      <xdr:colOff>785172</xdr:colOff>
      <xdr:row>7</xdr:row>
      <xdr:rowOff>119884</xdr:rowOff>
    </xdr:to>
    <xdr:sp macro="" textlink="">
      <xdr:nvSpPr>
        <xdr:cNvPr id="48" name="Isosceles Triangle 47"/>
        <xdr:cNvSpPr/>
      </xdr:nvSpPr>
      <xdr:spPr>
        <a:xfrm>
          <a:off x="2230972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10</xdr:row>
      <xdr:rowOff>148318</xdr:rowOff>
    </xdr:from>
    <xdr:to>
      <xdr:col>8</xdr:col>
      <xdr:colOff>793536</xdr:colOff>
      <xdr:row>10</xdr:row>
      <xdr:rowOff>224166</xdr:rowOff>
    </xdr:to>
    <xdr:sp macro="" textlink="">
      <xdr:nvSpPr>
        <xdr:cNvPr id="51" name="Rectangle 50"/>
        <xdr:cNvSpPr/>
      </xdr:nvSpPr>
      <xdr:spPr>
        <a:xfrm>
          <a:off x="5879958" y="24724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11</xdr:row>
      <xdr:rowOff>134711</xdr:rowOff>
    </xdr:from>
    <xdr:to>
      <xdr:col>8</xdr:col>
      <xdr:colOff>793536</xdr:colOff>
      <xdr:row>11</xdr:row>
      <xdr:rowOff>214641</xdr:rowOff>
    </xdr:to>
    <xdr:sp macro="" textlink="">
      <xdr:nvSpPr>
        <xdr:cNvPr id="53" name="Rectangle 52"/>
        <xdr:cNvSpPr/>
      </xdr:nvSpPr>
      <xdr:spPr>
        <a:xfrm>
          <a:off x="5879958" y="28245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44</xdr:row>
      <xdr:rowOff>140432</xdr:rowOff>
    </xdr:from>
    <xdr:to>
      <xdr:col>13</xdr:col>
      <xdr:colOff>796196</xdr:colOff>
      <xdr:row>44</xdr:row>
      <xdr:rowOff>221143</xdr:rowOff>
    </xdr:to>
    <xdr:sp macro="" textlink="">
      <xdr:nvSpPr>
        <xdr:cNvPr id="66" name="Oval 65"/>
        <xdr:cNvSpPr/>
      </xdr:nvSpPr>
      <xdr:spPr>
        <a:xfrm>
          <a:off x="5874758" y="872563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45</xdr:row>
      <xdr:rowOff>148318</xdr:rowOff>
    </xdr:from>
    <xdr:to>
      <xdr:col>13</xdr:col>
      <xdr:colOff>793536</xdr:colOff>
      <xdr:row>45</xdr:row>
      <xdr:rowOff>224166</xdr:rowOff>
    </xdr:to>
    <xdr:sp macro="" textlink="">
      <xdr:nvSpPr>
        <xdr:cNvPr id="67" name="Rectangle 66"/>
        <xdr:cNvSpPr/>
      </xdr:nvSpPr>
      <xdr:spPr>
        <a:xfrm>
          <a:off x="5877418" y="891978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46</xdr:row>
      <xdr:rowOff>134711</xdr:rowOff>
    </xdr:from>
    <xdr:to>
      <xdr:col>13</xdr:col>
      <xdr:colOff>793536</xdr:colOff>
      <xdr:row>46</xdr:row>
      <xdr:rowOff>214641</xdr:rowOff>
    </xdr:to>
    <xdr:sp macro="" textlink="">
      <xdr:nvSpPr>
        <xdr:cNvPr id="68" name="Rectangle 67"/>
        <xdr:cNvSpPr/>
      </xdr:nvSpPr>
      <xdr:spPr>
        <a:xfrm>
          <a:off x="5877418" y="927024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10</xdr:row>
      <xdr:rowOff>148318</xdr:rowOff>
    </xdr:from>
    <xdr:to>
      <xdr:col>13</xdr:col>
      <xdr:colOff>793536</xdr:colOff>
      <xdr:row>10</xdr:row>
      <xdr:rowOff>224166</xdr:rowOff>
    </xdr:to>
    <xdr:sp macro="" textlink="">
      <xdr:nvSpPr>
        <xdr:cNvPr id="69" name="Rectangle 68"/>
        <xdr:cNvSpPr/>
      </xdr:nvSpPr>
      <xdr:spPr>
        <a:xfrm>
          <a:off x="9512793" y="19771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11</xdr:row>
      <xdr:rowOff>134711</xdr:rowOff>
    </xdr:from>
    <xdr:to>
      <xdr:col>13</xdr:col>
      <xdr:colOff>793536</xdr:colOff>
      <xdr:row>11</xdr:row>
      <xdr:rowOff>214641</xdr:rowOff>
    </xdr:to>
    <xdr:sp macro="" textlink="">
      <xdr:nvSpPr>
        <xdr:cNvPr id="70" name="Rectangle 69"/>
        <xdr:cNvSpPr/>
      </xdr:nvSpPr>
      <xdr:spPr>
        <a:xfrm>
          <a:off x="9512793" y="232069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D7D31"/>
      </a:accent1>
      <a:accent2>
        <a:srgbClr val="5B9BD5"/>
      </a:accent2>
      <a:accent3>
        <a:srgbClr val="70AD47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4"/>
  <sheetViews>
    <sheetView showGridLines="0" zoomScaleNormal="100" workbookViewId="0">
      <selection activeCell="P6" sqref="P6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51.5546875" bestFit="1" customWidth="1"/>
    <col min="11" max="11" width="19" customWidth="1"/>
  </cols>
  <sheetData>
    <row r="1" spans="1:10" x14ac:dyDescent="0.3">
      <c r="A1" t="s">
        <v>126</v>
      </c>
      <c r="B1" s="211"/>
      <c r="C1" s="211"/>
    </row>
    <row r="2" spans="1:10" ht="14.4" customHeight="1" x14ac:dyDescent="0.3">
      <c r="B2" s="290">
        <v>1</v>
      </c>
      <c r="C2" s="290"/>
      <c r="D2" s="53"/>
      <c r="E2" s="253" t="s">
        <v>132</v>
      </c>
      <c r="F2" s="6"/>
      <c r="G2" s="31"/>
    </row>
    <row r="3" spans="1:10" ht="14.4" customHeight="1" x14ac:dyDescent="0.3">
      <c r="B3" s="290"/>
      <c r="C3" s="290"/>
      <c r="D3" s="79"/>
      <c r="E3" s="254" t="s">
        <v>133</v>
      </c>
      <c r="F3" s="6"/>
      <c r="G3" s="31"/>
    </row>
    <row r="4" spans="1:10" ht="14.4" customHeight="1" x14ac:dyDescent="0.3">
      <c r="B4" s="290"/>
      <c r="C4" s="290"/>
      <c r="D4" s="80"/>
      <c r="E4" s="80"/>
    </row>
    <row r="5" spans="1:10" x14ac:dyDescent="0.3">
      <c r="B5" s="211"/>
      <c r="C5" s="211"/>
      <c r="E5" s="221"/>
      <c r="H5" t="s">
        <v>99</v>
      </c>
    </row>
    <row r="6" spans="1:10" x14ac:dyDescent="0.3">
      <c r="B6" s="291" t="s">
        <v>4</v>
      </c>
      <c r="C6" s="291"/>
      <c r="D6" s="208" t="s">
        <v>5</v>
      </c>
      <c r="E6" s="222" t="s">
        <v>6</v>
      </c>
    </row>
    <row r="7" spans="1:10" x14ac:dyDescent="0.3">
      <c r="B7" s="68">
        <v>0.41666666666666669</v>
      </c>
      <c r="C7" s="68">
        <v>0.5</v>
      </c>
      <c r="D7" s="220">
        <v>5</v>
      </c>
      <c r="E7" s="30" t="s">
        <v>131</v>
      </c>
      <c r="H7" t="s">
        <v>101</v>
      </c>
    </row>
    <row r="8" spans="1:10" x14ac:dyDescent="0.3">
      <c r="B8" s="68">
        <f>B7+TIME(0,$D7,0)</f>
        <v>0.4201388888888889</v>
      </c>
      <c r="C8" s="68">
        <f>C7+TIME(0,$D7,0)</f>
        <v>0.50347222222222221</v>
      </c>
      <c r="D8" s="220">
        <v>5</v>
      </c>
      <c r="E8" s="30" t="s">
        <v>73</v>
      </c>
      <c r="H8" t="s">
        <v>101</v>
      </c>
    </row>
    <row r="9" spans="1:10" x14ac:dyDescent="0.3">
      <c r="B9" s="68">
        <f t="shared" ref="B9:B18" si="0">B8+TIME(0,$D8,0)</f>
        <v>0.4236111111111111</v>
      </c>
      <c r="C9" s="68">
        <f t="shared" ref="C9:C18" si="1">C8+TIME(0,$D8,0)</f>
        <v>0.50694444444444442</v>
      </c>
      <c r="D9" s="240">
        <v>15</v>
      </c>
      <c r="E9" s="30" t="s">
        <v>72</v>
      </c>
      <c r="G9" s="53"/>
      <c r="H9" s="53" t="s">
        <v>101</v>
      </c>
      <c r="I9" s="53" t="s">
        <v>102</v>
      </c>
      <c r="J9">
        <f>SUMIF(H$7:H$18,"=p",D$7:D$18)</f>
        <v>40</v>
      </c>
    </row>
    <row r="10" spans="1:10" x14ac:dyDescent="0.3">
      <c r="B10" s="68">
        <f t="shared" si="0"/>
        <v>0.43402777777777779</v>
      </c>
      <c r="C10" s="68">
        <f t="shared" si="1"/>
        <v>0.51736111111111105</v>
      </c>
      <c r="D10" s="240">
        <v>5</v>
      </c>
      <c r="E10" s="160" t="s">
        <v>118</v>
      </c>
      <c r="G10" s="53"/>
      <c r="H10" s="53" t="s">
        <v>100</v>
      </c>
      <c r="I10" t="s">
        <v>100</v>
      </c>
      <c r="J10">
        <f>SUMIF(H$7:H$18,"=t",D$7:D$18)</f>
        <v>30</v>
      </c>
    </row>
    <row r="11" spans="1:10" x14ac:dyDescent="0.3">
      <c r="B11" s="68">
        <f t="shared" si="0"/>
        <v>0.4375</v>
      </c>
      <c r="C11" s="68">
        <f t="shared" si="1"/>
        <v>0.52083333333333326</v>
      </c>
      <c r="D11" s="249">
        <v>5</v>
      </c>
      <c r="E11" s="30" t="s">
        <v>121</v>
      </c>
      <c r="G11" s="53"/>
      <c r="H11" s="53" t="s">
        <v>100</v>
      </c>
      <c r="I11" s="172" t="s">
        <v>101</v>
      </c>
      <c r="J11">
        <f>SUMIF(H$7:H$18,"=a",D$7:D$18)</f>
        <v>40</v>
      </c>
    </row>
    <row r="12" spans="1:10" x14ac:dyDescent="0.3">
      <c r="B12" s="68">
        <f t="shared" si="0"/>
        <v>0.44097222222222221</v>
      </c>
      <c r="C12" s="68">
        <f t="shared" si="1"/>
        <v>0.52430555555555547</v>
      </c>
      <c r="D12" s="240">
        <v>20</v>
      </c>
      <c r="E12" s="160" t="s">
        <v>119</v>
      </c>
      <c r="G12" s="53"/>
      <c r="H12" s="53" t="s">
        <v>100</v>
      </c>
    </row>
    <row r="13" spans="1:10" x14ac:dyDescent="0.3">
      <c r="B13" s="68">
        <f t="shared" si="0"/>
        <v>0.4548611111111111</v>
      </c>
      <c r="C13" s="68">
        <f t="shared" si="1"/>
        <v>0.53819444444444431</v>
      </c>
      <c r="D13" s="250">
        <v>5</v>
      </c>
      <c r="E13" s="30" t="s">
        <v>120</v>
      </c>
      <c r="G13" s="53"/>
      <c r="H13" s="53" t="s">
        <v>101</v>
      </c>
    </row>
    <row r="14" spans="1:10" x14ac:dyDescent="0.3">
      <c r="B14" s="246"/>
      <c r="C14" s="197"/>
      <c r="D14" s="249"/>
      <c r="E14" s="160" t="s">
        <v>129</v>
      </c>
      <c r="G14" s="53"/>
      <c r="H14" s="53" t="s">
        <v>100</v>
      </c>
    </row>
    <row r="15" spans="1:10" x14ac:dyDescent="0.3">
      <c r="B15" s="247">
        <f>B13+TIME(0,$D13,0)</f>
        <v>0.45833333333333331</v>
      </c>
      <c r="C15" s="199">
        <f>C13+TIME(0,$D13,0)</f>
        <v>0.54166666666666652</v>
      </c>
      <c r="D15" s="251">
        <v>40</v>
      </c>
      <c r="E15" s="160" t="s">
        <v>130</v>
      </c>
      <c r="G15" s="53"/>
      <c r="H15" s="53" t="s">
        <v>102</v>
      </c>
    </row>
    <row r="16" spans="1:10" ht="14.4" customHeight="1" x14ac:dyDescent="0.3">
      <c r="B16" s="248"/>
      <c r="C16" s="76"/>
      <c r="D16" s="252"/>
      <c r="E16" s="160" t="s">
        <v>18</v>
      </c>
      <c r="G16" s="53"/>
      <c r="H16" s="53" t="s">
        <v>102</v>
      </c>
    </row>
    <row r="17" spans="1:8" x14ac:dyDescent="0.3">
      <c r="B17" s="68">
        <f>B15+TIME(0,D15,0)</f>
        <v>0.4861111111111111</v>
      </c>
      <c r="C17" s="68">
        <f>C15+TIME(0,D15,0)</f>
        <v>0.56944444444444431</v>
      </c>
      <c r="D17" s="219">
        <v>5</v>
      </c>
      <c r="E17" s="30" t="s">
        <v>13</v>
      </c>
      <c r="H17" t="s">
        <v>101</v>
      </c>
    </row>
    <row r="18" spans="1:8" x14ac:dyDescent="0.3">
      <c r="B18" s="68">
        <f t="shared" si="0"/>
        <v>0.48958333333333331</v>
      </c>
      <c r="C18" s="68">
        <f t="shared" si="1"/>
        <v>0.57291666666666652</v>
      </c>
      <c r="D18" s="220">
        <v>5</v>
      </c>
      <c r="E18" s="30" t="s">
        <v>85</v>
      </c>
      <c r="H18" t="s">
        <v>101</v>
      </c>
    </row>
    <row r="19" spans="1:8" hidden="1" x14ac:dyDescent="0.3">
      <c r="B19" s="211"/>
      <c r="C19" s="78" t="s">
        <v>14</v>
      </c>
      <c r="D19" s="211">
        <f>SUM(D7:D18)</f>
        <v>110</v>
      </c>
    </row>
    <row r="20" spans="1:8" x14ac:dyDescent="0.3">
      <c r="B20" s="211"/>
      <c r="C20" s="211"/>
    </row>
    <row r="21" spans="1:8" x14ac:dyDescent="0.3">
      <c r="B21" s="211"/>
      <c r="C21" s="28"/>
      <c r="D21" s="292" t="s">
        <v>89</v>
      </c>
      <c r="E21" s="292"/>
    </row>
    <row r="22" spans="1:8" x14ac:dyDescent="0.3">
      <c r="B22" s="211"/>
      <c r="C22" s="28"/>
      <c r="D22" s="218"/>
      <c r="E22" s="218"/>
    </row>
    <row r="23" spans="1:8" ht="25.8" x14ac:dyDescent="0.5">
      <c r="B23" s="211"/>
      <c r="C23" s="106"/>
      <c r="D23" s="107" t="s">
        <v>127</v>
      </c>
      <c r="E23" s="210"/>
    </row>
    <row r="24" spans="1:8" x14ac:dyDescent="0.3">
      <c r="B24" s="211"/>
      <c r="C24" s="211"/>
    </row>
    <row r="25" spans="1:8" x14ac:dyDescent="0.3">
      <c r="B25" s="211"/>
      <c r="C25" s="211"/>
      <c r="H25" s="79"/>
    </row>
    <row r="26" spans="1:8" x14ac:dyDescent="0.3">
      <c r="B26" s="211"/>
      <c r="C26" s="211"/>
    </row>
    <row r="27" spans="1:8" x14ac:dyDescent="0.3">
      <c r="B27" s="159"/>
      <c r="C27" s="159"/>
    </row>
    <row r="28" spans="1:8" x14ac:dyDescent="0.3">
      <c r="B28" s="290">
        <v>1</v>
      </c>
      <c r="C28" s="290"/>
      <c r="D28" s="53"/>
      <c r="E28" s="2" t="s">
        <v>87</v>
      </c>
      <c r="F28" s="6"/>
      <c r="G28" s="31"/>
    </row>
    <row r="29" spans="1:8" x14ac:dyDescent="0.3">
      <c r="B29" s="290"/>
      <c r="C29" s="290"/>
      <c r="D29" s="79"/>
      <c r="E29" s="8" t="s">
        <v>88</v>
      </c>
      <c r="F29" s="6"/>
      <c r="G29" s="31"/>
    </row>
    <row r="30" spans="1:8" ht="14.4" customHeight="1" x14ac:dyDescent="0.3">
      <c r="B30" s="290"/>
      <c r="C30" s="290"/>
      <c r="D30" s="80"/>
      <c r="E30" s="29" t="s">
        <v>2</v>
      </c>
    </row>
    <row r="31" spans="1:8" ht="14.4" customHeight="1" x14ac:dyDescent="0.3">
      <c r="A31" t="s">
        <v>113</v>
      </c>
      <c r="B31" s="159"/>
      <c r="C31" s="159"/>
    </row>
    <row r="32" spans="1:8" ht="14.4" customHeight="1" x14ac:dyDescent="0.3">
      <c r="A32" t="s">
        <v>114</v>
      </c>
      <c r="B32" s="159"/>
      <c r="C32" s="159"/>
      <c r="E32" s="159" t="s">
        <v>3</v>
      </c>
      <c r="H32" t="s">
        <v>99</v>
      </c>
    </row>
    <row r="33" spans="2:11" x14ac:dyDescent="0.3">
      <c r="B33" s="291" t="s">
        <v>4</v>
      </c>
      <c r="C33" s="291"/>
      <c r="D33" s="156" t="s">
        <v>5</v>
      </c>
      <c r="E33" s="13" t="s">
        <v>6</v>
      </c>
    </row>
    <row r="34" spans="2:11" x14ac:dyDescent="0.3">
      <c r="B34" s="68">
        <v>0.41666666666666669</v>
      </c>
      <c r="C34" s="68">
        <v>0.5</v>
      </c>
      <c r="D34" s="1">
        <v>5</v>
      </c>
      <c r="E34" s="160" t="s">
        <v>7</v>
      </c>
      <c r="H34" t="s">
        <v>101</v>
      </c>
    </row>
    <row r="35" spans="2:11" x14ac:dyDescent="0.3">
      <c r="B35" s="68">
        <f>B34+TIME(0,$D34,0)</f>
        <v>0.4201388888888889</v>
      </c>
      <c r="C35" s="68">
        <f>C34+TIME(0,$D34,0)</f>
        <v>0.50347222222222221</v>
      </c>
      <c r="D35" s="1">
        <v>5</v>
      </c>
      <c r="E35" s="160" t="s">
        <v>73</v>
      </c>
      <c r="H35" t="s">
        <v>101</v>
      </c>
    </row>
    <row r="36" spans="2:11" x14ac:dyDescent="0.3">
      <c r="B36" s="68">
        <f t="shared" ref="B36" si="2">B35+TIME(0,D35,0)</f>
        <v>0.4236111111111111</v>
      </c>
      <c r="C36" s="68">
        <f t="shared" ref="C36:C41" si="3">C35+TIME(0,$D35,0)</f>
        <v>0.50694444444444442</v>
      </c>
      <c r="D36" s="144">
        <v>15</v>
      </c>
      <c r="E36" s="160" t="s">
        <v>72</v>
      </c>
      <c r="G36" s="53"/>
      <c r="H36" s="53" t="s">
        <v>101</v>
      </c>
    </row>
    <row r="37" spans="2:11" x14ac:dyDescent="0.3">
      <c r="B37" s="68">
        <f t="shared" ref="B37" si="4">B36+TIME(0,D36,0)</f>
        <v>0.43402777777777779</v>
      </c>
      <c r="C37" s="68">
        <f t="shared" si="3"/>
        <v>0.51736111111111105</v>
      </c>
      <c r="D37" s="144">
        <v>5</v>
      </c>
      <c r="E37" s="160" t="s">
        <v>121</v>
      </c>
      <c r="G37" s="53"/>
      <c r="H37" s="53" t="s">
        <v>100</v>
      </c>
    </row>
    <row r="38" spans="2:11" x14ac:dyDescent="0.3">
      <c r="B38" s="71"/>
      <c r="C38" s="71"/>
      <c r="D38" s="157"/>
      <c r="E38" s="51"/>
      <c r="G38" s="53"/>
      <c r="H38" s="53"/>
    </row>
    <row r="39" spans="2:11" x14ac:dyDescent="0.3">
      <c r="B39" s="157"/>
      <c r="C39" s="157"/>
      <c r="D39" s="157"/>
      <c r="E39" s="52" t="s">
        <v>9</v>
      </c>
      <c r="G39" s="53"/>
      <c r="H39" s="53"/>
    </row>
    <row r="40" spans="2:11" x14ac:dyDescent="0.3">
      <c r="B40" s="68">
        <f>B37+TIME(0,D37,0)</f>
        <v>0.4375</v>
      </c>
      <c r="C40" s="68">
        <f>C37+TIME(0,$D37,0)</f>
        <v>0.52083333333333326</v>
      </c>
      <c r="D40" s="169">
        <v>5</v>
      </c>
      <c r="E40" s="54" t="s">
        <v>118</v>
      </c>
      <c r="G40" s="53"/>
      <c r="H40" s="53" t="s">
        <v>100</v>
      </c>
    </row>
    <row r="41" spans="2:11" x14ac:dyDescent="0.3">
      <c r="B41" s="68">
        <f t="shared" ref="B41" si="5">B40+TIME(0,D40,0)</f>
        <v>0.44097222222222221</v>
      </c>
      <c r="C41" s="68">
        <f t="shared" si="3"/>
        <v>0.52430555555555547</v>
      </c>
      <c r="D41" s="144">
        <v>20</v>
      </c>
      <c r="E41" s="54" t="s">
        <v>119</v>
      </c>
      <c r="G41" s="53"/>
      <c r="H41" s="53" t="s">
        <v>100</v>
      </c>
    </row>
    <row r="42" spans="2:11" x14ac:dyDescent="0.3">
      <c r="B42" s="71"/>
      <c r="C42" s="71"/>
      <c r="D42" s="157"/>
      <c r="E42" s="51"/>
      <c r="G42" s="53"/>
      <c r="H42" s="53"/>
      <c r="I42" s="53" t="s">
        <v>102</v>
      </c>
      <c r="J42">
        <f ca="1">SUMIF(H$34:H$52,"=p",D$34:D$51)</f>
        <v>45</v>
      </c>
      <c r="K42" s="53"/>
    </row>
    <row r="43" spans="2:11" x14ac:dyDescent="0.3">
      <c r="B43" s="71"/>
      <c r="C43" s="71"/>
      <c r="D43" s="157"/>
      <c r="E43" s="158" t="s">
        <v>11</v>
      </c>
      <c r="G43" s="53"/>
      <c r="H43" s="53"/>
      <c r="I43" t="s">
        <v>100</v>
      </c>
      <c r="J43">
        <f>SUMIF(H$34:H$52,"=T",D$34:D$52)</f>
        <v>30</v>
      </c>
      <c r="K43" s="53"/>
    </row>
    <row r="44" spans="2:11" s="172" customFormat="1" ht="14.4" customHeight="1" x14ac:dyDescent="0.3">
      <c r="B44" s="98">
        <f>B41+TIME(0,D41,0)</f>
        <v>0.4548611111111111</v>
      </c>
      <c r="C44" s="98">
        <f>C41+TIME(0,$D41,0)</f>
        <v>0.53819444444444431</v>
      </c>
      <c r="D44" s="170">
        <v>5</v>
      </c>
      <c r="E44" s="171" t="s">
        <v>120</v>
      </c>
      <c r="G44" s="173"/>
      <c r="H44" s="173" t="s">
        <v>102</v>
      </c>
      <c r="I44" s="172" t="s">
        <v>101</v>
      </c>
      <c r="J44" s="172">
        <f>SUMIF(H$34:H$51,"=A",D$34:D$51)</f>
        <v>35</v>
      </c>
      <c r="K44" s="173"/>
    </row>
    <row r="45" spans="2:11" s="172" customFormat="1" ht="14.4" customHeight="1" x14ac:dyDescent="0.3">
      <c r="B45" s="201"/>
      <c r="C45" s="201"/>
      <c r="D45" s="202"/>
      <c r="E45" s="205"/>
      <c r="G45" s="173"/>
      <c r="H45" s="173"/>
      <c r="K45" s="173"/>
    </row>
    <row r="46" spans="2:11" s="172" customFormat="1" ht="14.4" customHeight="1" x14ac:dyDescent="0.3">
      <c r="B46" s="203"/>
      <c r="C46" s="203"/>
      <c r="D46" s="204"/>
      <c r="E46" s="143" t="s">
        <v>9</v>
      </c>
      <c r="G46" s="173"/>
      <c r="H46" s="173"/>
      <c r="K46" s="173"/>
    </row>
    <row r="47" spans="2:11" s="172" customFormat="1" ht="44.4" customHeight="1" x14ac:dyDescent="0.3">
      <c r="B47" s="183">
        <f>B44+TIME(0,$D44,0)</f>
        <v>0.45833333333333331</v>
      </c>
      <c r="C47" s="183">
        <f>C44+TIME(0,$D44,0)</f>
        <v>0.54166666666666652</v>
      </c>
      <c r="D47" s="168">
        <v>40</v>
      </c>
      <c r="E47" s="167" t="s">
        <v>122</v>
      </c>
      <c r="G47" s="173"/>
      <c r="H47" s="173" t="s">
        <v>102</v>
      </c>
      <c r="I47" s="173"/>
      <c r="K47" s="173"/>
    </row>
    <row r="48" spans="2:11" x14ac:dyDescent="0.3">
      <c r="B48" s="73"/>
      <c r="C48" s="74"/>
      <c r="D48" s="11"/>
      <c r="E48" s="158"/>
      <c r="G48" s="53"/>
      <c r="H48" s="53"/>
    </row>
    <row r="49" spans="1:19" x14ac:dyDescent="0.3">
      <c r="B49" s="73"/>
      <c r="C49" s="75"/>
      <c r="D49" s="14"/>
      <c r="E49" s="174" t="s">
        <v>11</v>
      </c>
    </row>
    <row r="50" spans="1:19" x14ac:dyDescent="0.3">
      <c r="B50" s="72">
        <f>B47+TIME(0,$D47,0)</f>
        <v>0.4861111111111111</v>
      </c>
      <c r="C50" s="72">
        <f>C47+TIME(0,$D47,0)</f>
        <v>0.56944444444444431</v>
      </c>
      <c r="D50" s="162">
        <v>5</v>
      </c>
      <c r="E50" s="46" t="s">
        <v>13</v>
      </c>
      <c r="H50" t="s">
        <v>101</v>
      </c>
    </row>
    <row r="51" spans="1:19" x14ac:dyDescent="0.3">
      <c r="B51" s="72">
        <f>B50+TIME(0,$D50,0)</f>
        <v>0.48958333333333331</v>
      </c>
      <c r="C51" s="182">
        <f>C50+TIME(0,$D50,0)</f>
        <v>0.57291666666666652</v>
      </c>
      <c r="D51" s="1">
        <v>5</v>
      </c>
      <c r="E51" s="160" t="s">
        <v>85</v>
      </c>
      <c r="H51" t="s">
        <v>101</v>
      </c>
    </row>
    <row r="52" spans="1:19" hidden="1" x14ac:dyDescent="0.3">
      <c r="B52" s="159"/>
      <c r="C52" s="78" t="s">
        <v>14</v>
      </c>
      <c r="D52" s="159">
        <f>SUM(D34:D51)</f>
        <v>110</v>
      </c>
    </row>
    <row r="53" spans="1:19" x14ac:dyDescent="0.3">
      <c r="B53" s="159"/>
      <c r="C53" s="159"/>
    </row>
    <row r="54" spans="1:19" x14ac:dyDescent="0.3">
      <c r="B54" s="159"/>
      <c r="C54" s="28"/>
      <c r="D54" s="292" t="s">
        <v>89</v>
      </c>
      <c r="E54" s="292"/>
    </row>
    <row r="55" spans="1:19" x14ac:dyDescent="0.3">
      <c r="B55" s="159"/>
      <c r="C55" s="28"/>
      <c r="D55" s="161"/>
      <c r="E55" s="161"/>
    </row>
    <row r="56" spans="1:19" ht="15" customHeight="1" x14ac:dyDescent="0.5">
      <c r="B56" s="159"/>
      <c r="C56" s="106"/>
      <c r="D56" s="107" t="s">
        <v>123</v>
      </c>
      <c r="E56" s="158"/>
    </row>
    <row r="57" spans="1:19" x14ac:dyDescent="0.3">
      <c r="B57" s="159"/>
      <c r="C57" s="159"/>
    </row>
    <row r="58" spans="1:19" s="105" customFormat="1" x14ac:dyDescent="0.3">
      <c r="B58" s="14"/>
      <c r="C58" s="14"/>
      <c r="I58"/>
      <c r="J58"/>
      <c r="K58" s="151" t="s">
        <v>86</v>
      </c>
      <c r="L58"/>
      <c r="M58"/>
      <c r="N58"/>
      <c r="O58"/>
      <c r="P58"/>
      <c r="Q58"/>
      <c r="R58"/>
      <c r="S58"/>
    </row>
    <row r="59" spans="1:19" x14ac:dyDescent="0.3">
      <c r="A59" s="104" t="s">
        <v>55</v>
      </c>
      <c r="K59" s="150">
        <v>0.41666666666666669</v>
      </c>
      <c r="L59" s="149">
        <v>10</v>
      </c>
    </row>
    <row r="60" spans="1:19" x14ac:dyDescent="0.3">
      <c r="A60" t="s">
        <v>56</v>
      </c>
      <c r="K60" s="77">
        <f>K59+TIME(0,L59,0)</f>
        <v>0.4236111111111111</v>
      </c>
    </row>
    <row r="61" spans="1:19" x14ac:dyDescent="0.3">
      <c r="A61" t="s">
        <v>57</v>
      </c>
    </row>
    <row r="62" spans="1:19" s="105" customFormat="1" x14ac:dyDescent="0.3">
      <c r="B62" s="14"/>
      <c r="C62" s="14"/>
    </row>
    <row r="63" spans="1:19" x14ac:dyDescent="0.3">
      <c r="A63" t="s">
        <v>117</v>
      </c>
    </row>
    <row r="64" spans="1:19" x14ac:dyDescent="0.3">
      <c r="B64" s="290">
        <v>1</v>
      </c>
      <c r="C64" s="290"/>
      <c r="D64" s="53"/>
      <c r="E64" s="2" t="s">
        <v>87</v>
      </c>
      <c r="F64" s="6"/>
      <c r="G64" s="31"/>
    </row>
    <row r="65" spans="1:12" x14ac:dyDescent="0.3">
      <c r="B65" s="290"/>
      <c r="C65" s="290"/>
      <c r="D65" s="79"/>
      <c r="E65" s="8" t="s">
        <v>88</v>
      </c>
      <c r="F65" s="6"/>
      <c r="G65" s="31"/>
    </row>
    <row r="66" spans="1:12" ht="14.4" customHeight="1" x14ac:dyDescent="0.3">
      <c r="B66" s="290"/>
      <c r="C66" s="290"/>
      <c r="D66" s="80"/>
      <c r="E66" s="29" t="s">
        <v>2</v>
      </c>
    </row>
    <row r="67" spans="1:12" ht="14.4" customHeight="1" x14ac:dyDescent="0.3">
      <c r="A67" t="s">
        <v>113</v>
      </c>
      <c r="B67" s="61"/>
      <c r="C67" s="61"/>
    </row>
    <row r="68" spans="1:12" ht="14.4" customHeight="1" x14ac:dyDescent="0.3">
      <c r="A68" t="s">
        <v>114</v>
      </c>
      <c r="B68" s="86"/>
      <c r="C68" s="86"/>
      <c r="E68" s="61" t="s">
        <v>3</v>
      </c>
      <c r="H68" t="s">
        <v>99</v>
      </c>
    </row>
    <row r="69" spans="1:12" x14ac:dyDescent="0.3">
      <c r="B69" s="291" t="s">
        <v>4</v>
      </c>
      <c r="C69" s="291"/>
      <c r="D69" s="60" t="s">
        <v>5</v>
      </c>
      <c r="E69" s="13" t="s">
        <v>6</v>
      </c>
    </row>
    <row r="70" spans="1:12" x14ac:dyDescent="0.3">
      <c r="B70" s="68">
        <v>0.41666666666666669</v>
      </c>
      <c r="C70" s="68">
        <v>0.5</v>
      </c>
      <c r="D70" s="1">
        <v>10</v>
      </c>
      <c r="E70" s="62" t="s">
        <v>7</v>
      </c>
      <c r="H70" t="s">
        <v>100</v>
      </c>
    </row>
    <row r="71" spans="1:12" x14ac:dyDescent="0.3">
      <c r="B71" s="68">
        <f>B70+TIME(0,$D70,0)</f>
        <v>0.4236111111111111</v>
      </c>
      <c r="C71" s="68">
        <f>C70+TIME(0,$D70,0)</f>
        <v>0.50694444444444442</v>
      </c>
      <c r="D71" s="1">
        <v>10</v>
      </c>
      <c r="E71" s="62" t="s">
        <v>73</v>
      </c>
      <c r="H71" t="s">
        <v>101</v>
      </c>
    </row>
    <row r="72" spans="1:12" x14ac:dyDescent="0.3">
      <c r="B72" s="68">
        <f t="shared" ref="B72:B73" si="6">B71+TIME(0,D71,0)</f>
        <v>0.43055555555555552</v>
      </c>
      <c r="C72" s="68">
        <f t="shared" ref="C72:C73" si="7">C71+TIME(0,$D71,0)</f>
        <v>0.51388888888888884</v>
      </c>
      <c r="D72" s="144">
        <v>15</v>
      </c>
      <c r="E72" s="62" t="s">
        <v>72</v>
      </c>
      <c r="G72" s="53"/>
      <c r="H72" s="53" t="s">
        <v>101</v>
      </c>
    </row>
    <row r="73" spans="1:12" x14ac:dyDescent="0.3">
      <c r="B73" s="68">
        <f t="shared" si="6"/>
        <v>0.44097222222222221</v>
      </c>
      <c r="C73" s="68">
        <f t="shared" si="7"/>
        <v>0.52430555555555547</v>
      </c>
      <c r="D73" s="49">
        <v>5</v>
      </c>
      <c r="E73" s="48" t="s">
        <v>93</v>
      </c>
      <c r="G73" s="53"/>
      <c r="H73" s="53" t="s">
        <v>100</v>
      </c>
      <c r="L73" s="69"/>
    </row>
    <row r="74" spans="1:12" x14ac:dyDescent="0.3">
      <c r="B74" s="71"/>
      <c r="C74" s="71"/>
      <c r="D74" s="63"/>
      <c r="E74" s="51"/>
      <c r="G74" s="53"/>
      <c r="H74" s="53"/>
      <c r="I74" s="53" t="s">
        <v>102</v>
      </c>
      <c r="J74">
        <f>SUMIF(H$70:H$82,"=p",D$70:D$82)</f>
        <v>50</v>
      </c>
      <c r="K74" s="53"/>
    </row>
    <row r="75" spans="1:12" x14ac:dyDescent="0.3">
      <c r="B75" s="71"/>
      <c r="C75" s="71"/>
      <c r="D75" s="63"/>
      <c r="E75" s="52" t="s">
        <v>9</v>
      </c>
      <c r="G75" s="53"/>
      <c r="H75" s="53"/>
      <c r="I75" t="s">
        <v>100</v>
      </c>
      <c r="J75">
        <f>SUMIF(H$70:H$82,"=T",D$70:D$82)</f>
        <v>15</v>
      </c>
      <c r="K75" s="53"/>
    </row>
    <row r="76" spans="1:12" x14ac:dyDescent="0.3">
      <c r="B76" s="72">
        <f>B73+TIME(0,$D73,0)</f>
        <v>0.44444444444444442</v>
      </c>
      <c r="C76" s="72">
        <f>C73+TIME(0,$D73,0)</f>
        <v>0.52777777777777768</v>
      </c>
      <c r="D76" s="50">
        <v>30</v>
      </c>
      <c r="E76" s="54" t="s">
        <v>94</v>
      </c>
      <c r="G76" s="53"/>
      <c r="H76" s="53" t="s">
        <v>102</v>
      </c>
      <c r="I76" t="s">
        <v>101</v>
      </c>
      <c r="J76">
        <f>SUMIF(H$70:H$82,"=A",D$70:D$82)</f>
        <v>45</v>
      </c>
      <c r="K76" s="53"/>
    </row>
    <row r="77" spans="1:12" x14ac:dyDescent="0.3">
      <c r="B77" s="72">
        <f>B76+TIME(0,$D76,0)</f>
        <v>0.46527777777777773</v>
      </c>
      <c r="C77" s="72">
        <f>C76+TIME(0,$D76,0)</f>
        <v>0.54861111111111105</v>
      </c>
      <c r="D77" s="1">
        <v>20</v>
      </c>
      <c r="E77" s="54" t="s">
        <v>58</v>
      </c>
      <c r="G77" s="53"/>
      <c r="H77" s="53" t="s">
        <v>102</v>
      </c>
      <c r="I77" s="53"/>
      <c r="K77" s="53"/>
    </row>
    <row r="78" spans="1:12" x14ac:dyDescent="0.3">
      <c r="B78" s="73"/>
      <c r="C78" s="74"/>
      <c r="D78" s="11"/>
      <c r="E78" s="4"/>
      <c r="G78" s="53"/>
      <c r="H78" s="53"/>
    </row>
    <row r="79" spans="1:12" x14ac:dyDescent="0.3">
      <c r="B79" s="73"/>
      <c r="C79" s="75"/>
      <c r="D79" s="14"/>
      <c r="E79" s="4" t="s">
        <v>11</v>
      </c>
    </row>
    <row r="80" spans="1:12" x14ac:dyDescent="0.3">
      <c r="B80" s="72">
        <f>B77+TIME(0,$D77,0)</f>
        <v>0.47916666666666663</v>
      </c>
      <c r="C80" s="72">
        <f>C77+TIME(0,$D77,0)</f>
        <v>0.56249999999999989</v>
      </c>
      <c r="D80" s="67">
        <v>10</v>
      </c>
      <c r="E80" s="45" t="s">
        <v>12</v>
      </c>
      <c r="H80" t="s">
        <v>101</v>
      </c>
    </row>
    <row r="81" spans="1:8" x14ac:dyDescent="0.3">
      <c r="B81" s="72">
        <f>B80+TIME(0,$D80,0)</f>
        <v>0.48611111111111105</v>
      </c>
      <c r="C81" s="72">
        <f>C80+TIME(0,$D80,0)</f>
        <v>0.56944444444444431</v>
      </c>
      <c r="D81" s="1">
        <v>5</v>
      </c>
      <c r="E81" s="46" t="s">
        <v>13</v>
      </c>
      <c r="H81" t="s">
        <v>101</v>
      </c>
    </row>
    <row r="82" spans="1:8" x14ac:dyDescent="0.3">
      <c r="B82" s="72">
        <f>B81+TIME(0,$D81,0)</f>
        <v>0.48958333333333326</v>
      </c>
      <c r="C82" s="72">
        <f>C81+TIME(0,$D81,0)</f>
        <v>0.57291666666666652</v>
      </c>
      <c r="D82" s="144">
        <v>5</v>
      </c>
      <c r="E82" s="134" t="s">
        <v>85</v>
      </c>
      <c r="H82" t="s">
        <v>101</v>
      </c>
    </row>
    <row r="83" spans="1:8" hidden="1" x14ac:dyDescent="0.3">
      <c r="B83" s="61"/>
      <c r="C83" s="78" t="s">
        <v>14</v>
      </c>
      <c r="D83" s="61">
        <f>SUM(D70:D82)</f>
        <v>110</v>
      </c>
    </row>
    <row r="85" spans="1:8" x14ac:dyDescent="0.3">
      <c r="C85" s="28"/>
      <c r="D85" s="292" t="s">
        <v>89</v>
      </c>
      <c r="E85" s="292"/>
    </row>
    <row r="86" spans="1:8" x14ac:dyDescent="0.3">
      <c r="B86" s="100"/>
      <c r="C86" s="28"/>
      <c r="D86" s="102"/>
      <c r="E86" s="102"/>
    </row>
    <row r="87" spans="1:8" ht="15" customHeight="1" x14ac:dyDescent="0.5">
      <c r="B87" s="100"/>
      <c r="C87" s="106"/>
      <c r="D87" s="107" t="s">
        <v>67</v>
      </c>
      <c r="E87" s="101"/>
    </row>
    <row r="88" spans="1:8" s="105" customFormat="1" x14ac:dyDescent="0.3">
      <c r="B88" s="14"/>
      <c r="C88" s="14"/>
    </row>
    <row r="89" spans="1:8" x14ac:dyDescent="0.3">
      <c r="A89" t="s">
        <v>74</v>
      </c>
    </row>
    <row r="91" spans="1:8" ht="14.4" customHeight="1" x14ac:dyDescent="0.3">
      <c r="B91" s="111"/>
      <c r="C91" s="111"/>
    </row>
    <row r="92" spans="1:8" ht="14.4" customHeight="1" x14ac:dyDescent="0.3">
      <c r="B92" s="290">
        <v>1</v>
      </c>
      <c r="C92" s="290"/>
      <c r="D92" s="53"/>
      <c r="E92" s="2" t="s">
        <v>0</v>
      </c>
      <c r="F92" s="6"/>
    </row>
    <row r="93" spans="1:8" ht="14.4" customHeight="1" x14ac:dyDescent="0.3">
      <c r="B93" s="290"/>
      <c r="C93" s="290"/>
      <c r="D93" s="79"/>
      <c r="E93" s="8" t="s">
        <v>1</v>
      </c>
      <c r="F93" s="6"/>
    </row>
    <row r="94" spans="1:8" x14ac:dyDescent="0.3">
      <c r="B94" s="290"/>
      <c r="C94" s="290"/>
      <c r="D94" s="80"/>
      <c r="E94" s="29" t="s">
        <v>2</v>
      </c>
    </row>
    <row r="95" spans="1:8" x14ac:dyDescent="0.3">
      <c r="B95" s="111"/>
      <c r="C95" s="111"/>
    </row>
    <row r="96" spans="1:8" x14ac:dyDescent="0.3">
      <c r="B96" s="111"/>
      <c r="C96" s="111"/>
      <c r="E96" s="111" t="s">
        <v>3</v>
      </c>
    </row>
    <row r="97" spans="2:5" x14ac:dyDescent="0.3">
      <c r="B97" s="291" t="s">
        <v>4</v>
      </c>
      <c r="C97" s="291"/>
      <c r="D97" s="109" t="s">
        <v>5</v>
      </c>
      <c r="E97" s="13" t="s">
        <v>6</v>
      </c>
    </row>
    <row r="98" spans="2:5" x14ac:dyDescent="0.3">
      <c r="B98" s="68">
        <v>0.41666666666666669</v>
      </c>
      <c r="C98" s="68">
        <v>0.5</v>
      </c>
      <c r="D98" s="1">
        <v>10</v>
      </c>
      <c r="E98" s="126" t="s">
        <v>7</v>
      </c>
    </row>
    <row r="99" spans="2:5" x14ac:dyDescent="0.3">
      <c r="B99" s="68">
        <v>0.43055555555555558</v>
      </c>
      <c r="C99" s="68">
        <v>0.52083333333333337</v>
      </c>
      <c r="D99" s="1">
        <v>20</v>
      </c>
      <c r="E99" s="126" t="s">
        <v>78</v>
      </c>
    </row>
    <row r="100" spans="2:5" x14ac:dyDescent="0.3">
      <c r="B100" s="68">
        <v>0.4375</v>
      </c>
      <c r="C100" s="68">
        <v>0.52777777777777779</v>
      </c>
      <c r="D100" s="1">
        <v>10</v>
      </c>
      <c r="E100" s="126" t="s">
        <v>79</v>
      </c>
    </row>
    <row r="101" spans="2:5" x14ac:dyDescent="0.3">
      <c r="B101" s="68">
        <v>0.4513888888888889</v>
      </c>
      <c r="C101" s="70">
        <v>4.1666666666666664E-2</v>
      </c>
      <c r="D101" s="49">
        <v>5</v>
      </c>
      <c r="E101" s="48" t="s">
        <v>8</v>
      </c>
    </row>
    <row r="102" spans="2:5" x14ac:dyDescent="0.3">
      <c r="B102" s="71"/>
      <c r="C102" s="71"/>
      <c r="D102" s="112"/>
      <c r="E102" s="51"/>
    </row>
    <row r="103" spans="2:5" x14ac:dyDescent="0.3">
      <c r="B103" s="71"/>
      <c r="C103" s="71"/>
      <c r="D103" s="112"/>
      <c r="E103" s="52" t="s">
        <v>9</v>
      </c>
    </row>
    <row r="104" spans="2:5" x14ac:dyDescent="0.3">
      <c r="B104" s="72">
        <v>0.4548611111111111</v>
      </c>
      <c r="C104" s="72">
        <v>4.5138888888888888E-2</v>
      </c>
      <c r="D104" s="50">
        <v>30</v>
      </c>
      <c r="E104" s="54" t="s">
        <v>10</v>
      </c>
    </row>
    <row r="105" spans="2:5" x14ac:dyDescent="0.3">
      <c r="B105" s="72">
        <v>0.47569444444444442</v>
      </c>
      <c r="C105" s="68">
        <v>6.5972222222222224E-2</v>
      </c>
      <c r="D105" s="1">
        <v>20</v>
      </c>
      <c r="E105" s="54" t="s">
        <v>58</v>
      </c>
    </row>
    <row r="106" spans="2:5" x14ac:dyDescent="0.3">
      <c r="B106" s="73"/>
      <c r="C106" s="74"/>
      <c r="D106" s="11"/>
      <c r="E106" s="113"/>
    </row>
    <row r="107" spans="2:5" x14ac:dyDescent="0.3">
      <c r="B107" s="73"/>
      <c r="C107" s="75"/>
      <c r="D107" s="14"/>
      <c r="E107" s="113" t="s">
        <v>11</v>
      </c>
    </row>
    <row r="108" spans="2:5" x14ac:dyDescent="0.3">
      <c r="B108" s="72">
        <v>0.48958333333333331</v>
      </c>
      <c r="C108" s="68">
        <v>7.9861111111111105E-2</v>
      </c>
      <c r="D108" s="121">
        <v>10</v>
      </c>
      <c r="E108" s="110" t="s">
        <v>12</v>
      </c>
    </row>
    <row r="109" spans="2:5" x14ac:dyDescent="0.3">
      <c r="B109" s="72">
        <v>0.49652777777777773</v>
      </c>
      <c r="C109" s="68">
        <v>8.6805555555555566E-2</v>
      </c>
      <c r="D109" s="1">
        <v>5</v>
      </c>
      <c r="E109" s="46" t="s">
        <v>13</v>
      </c>
    </row>
    <row r="110" spans="2:5" x14ac:dyDescent="0.3">
      <c r="B110" s="111"/>
      <c r="C110" s="78" t="s">
        <v>14</v>
      </c>
      <c r="D110" s="111">
        <f>SUM(D98:D109)</f>
        <v>110</v>
      </c>
    </row>
    <row r="111" spans="2:5" x14ac:dyDescent="0.3">
      <c r="B111" s="111"/>
      <c r="C111" s="111"/>
    </row>
    <row r="112" spans="2:5" x14ac:dyDescent="0.3">
      <c r="B112" s="111"/>
      <c r="C112" s="28"/>
      <c r="D112" s="292" t="s">
        <v>24</v>
      </c>
      <c r="E112" s="292"/>
    </row>
    <row r="113" spans="2:5" x14ac:dyDescent="0.3">
      <c r="B113" s="111"/>
      <c r="C113" s="28"/>
      <c r="D113" s="120"/>
      <c r="E113" s="120"/>
    </row>
    <row r="114" spans="2:5" ht="25.8" x14ac:dyDescent="0.5">
      <c r="B114" s="111"/>
      <c r="C114" s="106"/>
      <c r="D114" s="107" t="s">
        <v>67</v>
      </c>
      <c r="E114" s="113"/>
    </row>
  </sheetData>
  <mergeCells count="12">
    <mergeCell ref="B2:C4"/>
    <mergeCell ref="B6:C6"/>
    <mergeCell ref="D21:E21"/>
    <mergeCell ref="D112:E112"/>
    <mergeCell ref="D85:E85"/>
    <mergeCell ref="B69:C69"/>
    <mergeCell ref="D54:E54"/>
    <mergeCell ref="B28:C30"/>
    <mergeCell ref="B33:C33"/>
    <mergeCell ref="B64:C66"/>
    <mergeCell ref="B92:C94"/>
    <mergeCell ref="B97:C9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showGridLines="0" zoomScale="90" zoomScaleNormal="90" workbookViewId="0">
      <selection activeCell="A25" sqref="A25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229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126</v>
      </c>
      <c r="B1" s="257"/>
      <c r="C1" s="257"/>
      <c r="K1" s="53"/>
    </row>
    <row r="2" spans="1:19" customFormat="1" ht="14.4" customHeight="1" x14ac:dyDescent="0.3">
      <c r="A2" s="16"/>
      <c r="B2" s="321">
        <v>10</v>
      </c>
      <c r="C2" s="321"/>
      <c r="D2" s="321"/>
      <c r="E2" s="253" t="s">
        <v>132</v>
      </c>
      <c r="F2" s="79"/>
      <c r="G2" s="79"/>
      <c r="H2" s="79"/>
      <c r="I2" s="228"/>
      <c r="J2" s="229"/>
      <c r="K2" s="229"/>
      <c r="L2" s="79"/>
      <c r="M2" s="79"/>
      <c r="N2" s="228"/>
      <c r="O2" s="229"/>
      <c r="P2" s="16"/>
      <c r="Q2" s="16"/>
      <c r="R2" s="16"/>
      <c r="S2" s="16"/>
    </row>
    <row r="3" spans="1:19" customFormat="1" ht="14.4" customHeight="1" x14ac:dyDescent="0.3">
      <c r="A3" s="16"/>
      <c r="B3" s="321"/>
      <c r="C3" s="321"/>
      <c r="D3" s="321"/>
      <c r="E3" s="254" t="s">
        <v>133</v>
      </c>
      <c r="F3" s="79"/>
      <c r="G3" s="79"/>
      <c r="H3" s="79"/>
      <c r="I3" s="228"/>
      <c r="J3" s="229"/>
      <c r="K3" s="229"/>
      <c r="L3" s="79"/>
      <c r="M3" s="79"/>
      <c r="N3" s="228"/>
      <c r="O3" s="229"/>
      <c r="P3" s="16"/>
      <c r="Q3" s="16"/>
      <c r="R3" s="16"/>
      <c r="S3" s="16"/>
    </row>
    <row r="4" spans="1:19" customFormat="1" ht="14.4" customHeight="1" x14ac:dyDescent="0.3">
      <c r="A4" s="16"/>
      <c r="B4" s="321"/>
      <c r="C4" s="321"/>
      <c r="D4" s="321"/>
      <c r="E4" s="80"/>
      <c r="F4" s="80"/>
      <c r="G4" s="80"/>
      <c r="H4" s="80"/>
      <c r="I4" s="229"/>
      <c r="J4" s="229"/>
      <c r="K4" s="229"/>
      <c r="L4" s="80"/>
      <c r="M4" s="80"/>
      <c r="N4" s="229"/>
      <c r="O4" s="229"/>
      <c r="P4" s="16"/>
      <c r="Q4" s="16"/>
      <c r="R4" s="16"/>
      <c r="S4" s="16"/>
    </row>
    <row r="5" spans="1:19" customFormat="1" x14ac:dyDescent="0.3">
      <c r="A5" s="16"/>
      <c r="B5" s="230"/>
      <c r="C5" s="230"/>
      <c r="D5" s="229"/>
      <c r="E5" s="229"/>
      <c r="F5" s="229"/>
      <c r="G5" s="230"/>
      <c r="H5" s="230"/>
      <c r="I5" s="229"/>
      <c r="J5" s="229"/>
      <c r="K5" s="229"/>
      <c r="L5" s="230"/>
      <c r="M5" s="230"/>
      <c r="N5" s="229"/>
      <c r="O5" s="229"/>
      <c r="P5" s="16"/>
      <c r="Q5" t="s">
        <v>99</v>
      </c>
      <c r="R5" s="16"/>
      <c r="S5" s="16"/>
    </row>
    <row r="6" spans="1:19" customFormat="1" ht="14.4" customHeight="1" x14ac:dyDescent="0.3">
      <c r="A6" s="16"/>
      <c r="B6" s="310" t="s">
        <v>4</v>
      </c>
      <c r="C6" s="311"/>
      <c r="D6" s="224" t="s">
        <v>5</v>
      </c>
      <c r="E6" s="279" t="s">
        <v>6</v>
      </c>
      <c r="F6" s="232"/>
      <c r="G6" s="310" t="s">
        <v>4</v>
      </c>
      <c r="H6" s="311"/>
      <c r="I6" s="224" t="s">
        <v>5</v>
      </c>
      <c r="J6" s="279" t="s">
        <v>6</v>
      </c>
      <c r="K6" s="280"/>
      <c r="L6" s="310" t="s">
        <v>4</v>
      </c>
      <c r="M6" s="311"/>
      <c r="N6" s="224" t="s">
        <v>5</v>
      </c>
      <c r="O6" s="279" t="s">
        <v>6</v>
      </c>
      <c r="P6" s="16"/>
    </row>
    <row r="7" spans="1:19" customFormat="1" x14ac:dyDescent="0.3">
      <c r="A7" s="16"/>
      <c r="B7" s="152"/>
      <c r="C7" s="152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16"/>
      <c r="Q7" s="53"/>
      <c r="R7" s="53" t="s">
        <v>102</v>
      </c>
      <c r="S7">
        <f>SUMIF(Q$7:Q$12,"=P",D$7:D$12)</f>
        <v>100</v>
      </c>
    </row>
    <row r="8" spans="1:19" customFormat="1" ht="15.6" customHeight="1" x14ac:dyDescent="0.3">
      <c r="A8" s="23"/>
      <c r="B8" s="318" t="s">
        <v>29</v>
      </c>
      <c r="C8" s="319"/>
      <c r="D8" s="319"/>
      <c r="E8" s="320"/>
      <c r="F8" s="235"/>
      <c r="G8" s="318" t="s">
        <v>53</v>
      </c>
      <c r="H8" s="319"/>
      <c r="I8" s="319"/>
      <c r="J8" s="320"/>
      <c r="K8" s="89"/>
      <c r="L8" s="318" t="s">
        <v>136</v>
      </c>
      <c r="M8" s="319"/>
      <c r="N8" s="319"/>
      <c r="O8" s="320"/>
      <c r="P8" s="23"/>
      <c r="Q8" s="53"/>
      <c r="R8" t="s">
        <v>100</v>
      </c>
      <c r="S8">
        <f>SUMIF(Q$7:Q$12,"=T",D$7:D$12)</f>
        <v>0</v>
      </c>
    </row>
    <row r="9" spans="1:19" customFormat="1" ht="28.2" customHeight="1" x14ac:dyDescent="0.3">
      <c r="A9" s="16"/>
      <c r="B9" s="359">
        <v>0.41666666666666669</v>
      </c>
      <c r="C9" s="359">
        <v>0.5</v>
      </c>
      <c r="D9" s="344">
        <v>100</v>
      </c>
      <c r="E9" s="374" t="s">
        <v>47</v>
      </c>
      <c r="F9" s="89"/>
      <c r="G9" s="98">
        <v>0.41666666666666669</v>
      </c>
      <c r="H9" s="98">
        <v>0.5</v>
      </c>
      <c r="I9" s="260">
        <v>45</v>
      </c>
      <c r="J9" s="272" t="s">
        <v>135</v>
      </c>
      <c r="K9" s="89"/>
      <c r="L9" s="98">
        <v>0.41666666666666669</v>
      </c>
      <c r="M9" s="98">
        <v>0.5</v>
      </c>
      <c r="N9" s="260">
        <v>55</v>
      </c>
      <c r="O9" s="272" t="s">
        <v>63</v>
      </c>
      <c r="P9" s="16"/>
      <c r="Q9" s="53" t="s">
        <v>102</v>
      </c>
      <c r="R9" s="16" t="s">
        <v>101</v>
      </c>
      <c r="S9">
        <f>SUMIF(Q$7:Q$12,"=A",D$7:D$12)</f>
        <v>10</v>
      </c>
    </row>
    <row r="10" spans="1:19" customFormat="1" ht="28.2" customHeight="1" x14ac:dyDescent="0.3">
      <c r="A10" s="16"/>
      <c r="B10" s="360"/>
      <c r="C10" s="360"/>
      <c r="D10" s="345"/>
      <c r="E10" s="375"/>
      <c r="F10" s="89"/>
      <c r="G10" s="234">
        <f>G9+TIME(0,$I9,0)</f>
        <v>0.44791666666666669</v>
      </c>
      <c r="H10" s="234">
        <f>H9+TIME(0,$I9,0)</f>
        <v>0.53125</v>
      </c>
      <c r="I10" s="260">
        <v>55</v>
      </c>
      <c r="J10" s="272" t="s">
        <v>63</v>
      </c>
      <c r="K10" s="89"/>
      <c r="L10" s="234">
        <f>L9+TIME(0,$N9,0)</f>
        <v>0.4548611111111111</v>
      </c>
      <c r="M10" s="234">
        <f>M9+TIME(0,$N9,0)</f>
        <v>0.53819444444444442</v>
      </c>
      <c r="N10" s="260">
        <v>45</v>
      </c>
      <c r="O10" s="272" t="s">
        <v>135</v>
      </c>
      <c r="P10" s="16"/>
      <c r="Q10" s="53" t="s">
        <v>102</v>
      </c>
      <c r="R10" s="53"/>
    </row>
    <row r="11" spans="1:19" customFormat="1" x14ac:dyDescent="0.3">
      <c r="A11" s="16"/>
      <c r="B11" s="152"/>
      <c r="C11" s="152"/>
      <c r="D11" s="89"/>
      <c r="E11" s="89"/>
      <c r="F11" s="89"/>
      <c r="G11" s="152"/>
      <c r="H11" s="152"/>
      <c r="I11" s="89"/>
      <c r="J11" s="89"/>
      <c r="K11" s="89"/>
      <c r="L11" s="152"/>
      <c r="M11" s="152"/>
      <c r="N11" s="89"/>
      <c r="O11" s="89"/>
      <c r="P11" s="16"/>
      <c r="Q11" s="53"/>
    </row>
    <row r="12" spans="1:19" customFormat="1" x14ac:dyDescent="0.3">
      <c r="A12" s="97"/>
      <c r="B12" s="234">
        <f>B9+TIME(0,D9,0)</f>
        <v>0.48611111111111116</v>
      </c>
      <c r="C12" s="234">
        <f>C9+TIME(0,D9,0)</f>
        <v>0.56944444444444442</v>
      </c>
      <c r="D12" s="260">
        <v>10</v>
      </c>
      <c r="E12" s="390" t="s">
        <v>85</v>
      </c>
      <c r="F12" s="390"/>
      <c r="G12" s="390"/>
      <c r="H12" s="390"/>
      <c r="I12" s="390"/>
      <c r="J12" s="390"/>
      <c r="K12" s="390"/>
      <c r="L12" s="390"/>
      <c r="M12" s="390"/>
      <c r="N12" s="390"/>
      <c r="O12" s="390"/>
      <c r="P12" s="97"/>
      <c r="Q12" t="s">
        <v>101</v>
      </c>
    </row>
    <row r="13" spans="1:19" customFormat="1" hidden="1" x14ac:dyDescent="0.3">
      <c r="B13" s="221"/>
      <c r="C13" s="241" t="s">
        <v>14</v>
      </c>
      <c r="D13" s="221">
        <f>SUM(D7:D12)</f>
        <v>110</v>
      </c>
      <c r="E13" s="228"/>
      <c r="F13" s="228"/>
      <c r="G13" s="242"/>
      <c r="H13" s="242"/>
      <c r="I13" s="221" t="e">
        <f>SUM(I9:I10)+#REF!+#REF!+D12</f>
        <v>#REF!</v>
      </c>
      <c r="J13" s="228"/>
      <c r="K13" s="228"/>
      <c r="L13" s="242"/>
      <c r="M13" s="242"/>
      <c r="N13" s="221" t="e">
        <f>SUM(N9:N10)+#REF!+#REF!+I12</f>
        <v>#REF!</v>
      </c>
      <c r="O13" s="228"/>
      <c r="P13" s="16"/>
    </row>
    <row r="14" spans="1:19" customFormat="1" x14ac:dyDescent="0.3">
      <c r="B14" s="257"/>
      <c r="C14" s="78"/>
      <c r="D14" s="257"/>
      <c r="E14" s="21"/>
      <c r="F14" s="21"/>
      <c r="G14" s="20"/>
      <c r="H14" s="20"/>
      <c r="I14" s="257"/>
      <c r="J14" s="21"/>
      <c r="K14" s="228"/>
      <c r="L14" s="20"/>
      <c r="M14" s="20"/>
      <c r="N14" s="257"/>
      <c r="O14" s="21"/>
      <c r="P14" s="16"/>
    </row>
    <row r="15" spans="1:19" customFormat="1" x14ac:dyDescent="0.3">
      <c r="B15" s="257"/>
      <c r="C15" s="78"/>
      <c r="D15" s="292" t="s">
        <v>89</v>
      </c>
      <c r="E15" s="292"/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P15" s="16"/>
      <c r="Q15" s="16"/>
      <c r="R15" s="16"/>
      <c r="S15" s="16"/>
    </row>
    <row r="16" spans="1:19" customFormat="1" x14ac:dyDescent="0.3">
      <c r="A16" s="16"/>
      <c r="B16" s="15"/>
      <c r="C16" s="15"/>
      <c r="D16" s="16"/>
      <c r="E16" s="16"/>
      <c r="F16" s="16"/>
      <c r="G16" s="15"/>
      <c r="H16" s="15"/>
      <c r="I16" s="16"/>
      <c r="J16" s="16"/>
      <c r="K16" s="229"/>
      <c r="L16" s="15"/>
      <c r="M16" s="15"/>
      <c r="N16" s="16"/>
      <c r="O16" s="16"/>
      <c r="P16" s="16"/>
      <c r="Q16" s="16"/>
      <c r="R16" s="16"/>
      <c r="S16" s="16"/>
    </row>
    <row r="17" spans="1:19" customFormat="1" x14ac:dyDescent="0.3">
      <c r="A17" s="27"/>
      <c r="B17" s="257"/>
      <c r="C17" s="257"/>
      <c r="D17" s="27"/>
      <c r="E17" s="27" t="s">
        <v>25</v>
      </c>
      <c r="F17" s="27"/>
      <c r="G17" s="257"/>
      <c r="H17" s="257"/>
      <c r="I17" s="27"/>
      <c r="J17" s="27"/>
      <c r="K17" s="285"/>
      <c r="L17" s="257"/>
      <c r="M17" s="257"/>
      <c r="N17" s="27"/>
      <c r="O17" s="27"/>
      <c r="P17" s="27"/>
      <c r="Q17" s="27"/>
      <c r="R17" s="27"/>
      <c r="S17" s="27"/>
    </row>
    <row r="18" spans="1:19" customFormat="1" x14ac:dyDescent="0.3">
      <c r="A18" s="27"/>
      <c r="B18" s="257"/>
      <c r="C18" s="257"/>
      <c r="D18" s="27"/>
      <c r="E18" s="27" t="s">
        <v>26</v>
      </c>
      <c r="F18" s="27"/>
      <c r="G18" s="257"/>
      <c r="H18" s="257"/>
      <c r="I18" s="27"/>
      <c r="J18" s="27"/>
      <c r="K18" s="285"/>
      <c r="L18" s="257"/>
      <c r="M18" s="257"/>
      <c r="N18" s="27"/>
      <c r="O18" s="27"/>
      <c r="P18" s="27"/>
      <c r="Q18" s="27"/>
      <c r="R18" s="27"/>
      <c r="S18" s="27"/>
    </row>
    <row r="19" spans="1:19" customFormat="1" x14ac:dyDescent="0.3">
      <c r="A19" s="27"/>
      <c r="B19" s="257"/>
      <c r="C19" s="257"/>
      <c r="D19" s="27"/>
      <c r="E19" s="58" t="s">
        <v>36</v>
      </c>
      <c r="F19" s="27"/>
      <c r="G19" s="257"/>
      <c r="H19" s="257"/>
      <c r="I19" s="27"/>
      <c r="J19" s="27"/>
      <c r="K19" s="285"/>
      <c r="L19" s="257"/>
      <c r="M19" s="257"/>
      <c r="N19" s="27"/>
      <c r="O19" s="27"/>
      <c r="P19" s="27"/>
      <c r="Q19" s="27"/>
      <c r="R19" s="27"/>
      <c r="S19" s="27"/>
    </row>
    <row r="20" spans="1:19" customFormat="1" x14ac:dyDescent="0.3">
      <c r="A20" s="16"/>
      <c r="B20" s="15"/>
      <c r="C20" s="15"/>
      <c r="D20" s="16"/>
      <c r="E20" s="16"/>
      <c r="F20" s="16"/>
      <c r="G20" s="15"/>
      <c r="H20" s="15"/>
      <c r="I20" s="16"/>
      <c r="J20" s="16"/>
      <c r="K20" s="229"/>
      <c r="L20" s="15"/>
      <c r="M20" s="15"/>
      <c r="N20" s="16"/>
      <c r="O20" s="16"/>
      <c r="P20" s="16"/>
      <c r="Q20" s="16"/>
      <c r="R20" s="16"/>
      <c r="S20" s="16"/>
    </row>
    <row r="21" spans="1:19" customFormat="1" x14ac:dyDescent="0.3">
      <c r="B21" s="257"/>
      <c r="C21" s="257"/>
      <c r="K21" s="53"/>
    </row>
    <row r="22" spans="1:19" customFormat="1" x14ac:dyDescent="0.3">
      <c r="B22" s="257"/>
      <c r="C22" s="257"/>
      <c r="K22" s="53"/>
    </row>
    <row r="23" spans="1:19" customFormat="1" x14ac:dyDescent="0.3">
      <c r="B23" s="257"/>
      <c r="C23" s="257"/>
      <c r="K23" s="53"/>
    </row>
    <row r="24" spans="1:19" customFormat="1" x14ac:dyDescent="0.3">
      <c r="B24" s="257"/>
      <c r="C24" s="257"/>
      <c r="K24" s="53"/>
    </row>
    <row r="25" spans="1:19" customFormat="1" x14ac:dyDescent="0.3">
      <c r="B25" s="257"/>
      <c r="C25" s="257"/>
      <c r="K25" s="53"/>
    </row>
    <row r="26" spans="1:19" customFormat="1" x14ac:dyDescent="0.3">
      <c r="B26" s="257"/>
      <c r="C26" s="257"/>
      <c r="K26" s="53"/>
    </row>
    <row r="27" spans="1:19" customFormat="1" x14ac:dyDescent="0.3">
      <c r="B27" s="257"/>
      <c r="C27" s="257"/>
      <c r="K27" s="53"/>
    </row>
    <row r="28" spans="1:19" customFormat="1" x14ac:dyDescent="0.3">
      <c r="B28" s="257"/>
      <c r="C28" s="257"/>
      <c r="K28" s="53"/>
    </row>
    <row r="29" spans="1:19" customFormat="1" x14ac:dyDescent="0.3">
      <c r="B29" s="257"/>
      <c r="C29" s="257"/>
      <c r="K29" s="53"/>
    </row>
    <row r="32" spans="1:19" ht="14.4" customHeight="1" x14ac:dyDescent="0.3">
      <c r="B32" s="290">
        <v>3</v>
      </c>
      <c r="C32" s="290"/>
      <c r="D32" s="2" t="s">
        <v>87</v>
      </c>
      <c r="E32" s="2"/>
      <c r="F32" s="2"/>
      <c r="G32" s="2"/>
      <c r="H32" s="2"/>
      <c r="I32" s="17"/>
      <c r="L32" s="2"/>
      <c r="M32" s="2"/>
      <c r="N32" s="17"/>
    </row>
    <row r="33" spans="1:19" ht="14.4" customHeight="1" x14ac:dyDescent="0.3">
      <c r="B33" s="290"/>
      <c r="C33" s="290"/>
      <c r="D33" s="8" t="s">
        <v>88</v>
      </c>
      <c r="E33" s="8"/>
      <c r="F33" s="8"/>
      <c r="G33" s="8"/>
      <c r="H33" s="8"/>
      <c r="I33" s="17"/>
      <c r="L33" s="8"/>
      <c r="M33" s="8"/>
      <c r="N33" s="17"/>
    </row>
    <row r="34" spans="1:19" ht="14.4" customHeight="1" x14ac:dyDescent="0.3">
      <c r="B34" s="290"/>
      <c r="C34" s="290"/>
      <c r="D34" s="29" t="s">
        <v>2</v>
      </c>
      <c r="E34" s="29"/>
      <c r="F34" s="29"/>
      <c r="G34" s="29"/>
      <c r="H34" s="29"/>
      <c r="L34" s="29"/>
      <c r="M34" s="29"/>
    </row>
    <row r="35" spans="1:19" x14ac:dyDescent="0.3">
      <c r="A35" s="16" t="s">
        <v>113</v>
      </c>
    </row>
    <row r="36" spans="1:19" x14ac:dyDescent="0.3">
      <c r="A36" s="16" t="s">
        <v>115</v>
      </c>
      <c r="E36" s="257" t="s">
        <v>3</v>
      </c>
      <c r="Q36" t="s">
        <v>99</v>
      </c>
      <c r="R36"/>
      <c r="S36"/>
    </row>
    <row r="37" spans="1:19" ht="14.4" customHeight="1" x14ac:dyDescent="0.3">
      <c r="B37" s="328" t="s">
        <v>4</v>
      </c>
      <c r="C37" s="329"/>
      <c r="D37" s="256" t="s">
        <v>5</v>
      </c>
      <c r="E37" s="259" t="s">
        <v>6</v>
      </c>
      <c r="F37" s="19"/>
      <c r="G37" s="328" t="s">
        <v>4</v>
      </c>
      <c r="H37" s="329"/>
      <c r="I37" s="13" t="s">
        <v>5</v>
      </c>
      <c r="J37" s="259" t="s">
        <v>6</v>
      </c>
      <c r="K37" s="280"/>
      <c r="L37" s="328" t="s">
        <v>4</v>
      </c>
      <c r="M37" s="329"/>
      <c r="N37" s="13" t="s">
        <v>5</v>
      </c>
      <c r="O37" s="259" t="s">
        <v>6</v>
      </c>
      <c r="Q37"/>
      <c r="R37"/>
      <c r="S37"/>
    </row>
    <row r="38" spans="1:19" x14ac:dyDescent="0.3">
      <c r="B38" s="68">
        <v>0.41666666666666669</v>
      </c>
      <c r="C38" s="68">
        <v>0.5</v>
      </c>
      <c r="D38" s="261">
        <v>5</v>
      </c>
      <c r="E38" s="330" t="s">
        <v>27</v>
      </c>
      <c r="F38" s="331"/>
      <c r="G38" s="331"/>
      <c r="H38" s="331"/>
      <c r="I38" s="331"/>
      <c r="J38" s="331"/>
      <c r="K38" s="89"/>
      <c r="L38" s="89"/>
      <c r="M38" s="89"/>
      <c r="N38" s="89"/>
      <c r="O38" s="89"/>
      <c r="Q38" t="s">
        <v>101</v>
      </c>
      <c r="R38"/>
      <c r="S38"/>
    </row>
    <row r="39" spans="1:19" ht="23.4" customHeight="1" x14ac:dyDescent="0.3">
      <c r="B39" s="263">
        <f>B38+TIME(0,D38,0)</f>
        <v>0.4201388888888889</v>
      </c>
      <c r="C39" s="263">
        <f>C38+TIME(0,D38,0)</f>
        <v>0.50347222222222221</v>
      </c>
      <c r="D39" s="260">
        <v>10</v>
      </c>
      <c r="E39" s="333" t="s">
        <v>80</v>
      </c>
      <c r="F39" s="334"/>
      <c r="G39" s="334"/>
      <c r="H39" s="334"/>
      <c r="I39" s="334"/>
      <c r="J39" s="334"/>
      <c r="K39" s="286"/>
      <c r="L39" s="286"/>
      <c r="M39" s="286"/>
      <c r="N39" s="286"/>
      <c r="O39" s="286"/>
      <c r="Q39" t="s">
        <v>100</v>
      </c>
      <c r="R39"/>
      <c r="S39"/>
    </row>
    <row r="40" spans="1:19" ht="23.4" customHeight="1" x14ac:dyDescent="0.3">
      <c r="B40" s="88"/>
      <c r="C40" s="88"/>
      <c r="D40" s="33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Q40" s="53"/>
      <c r="R40"/>
      <c r="S40"/>
    </row>
    <row r="41" spans="1:19" s="92" customFormat="1" ht="14.4" customHeight="1" x14ac:dyDescent="0.3">
      <c r="B41" s="93"/>
      <c r="D41" s="93" t="s">
        <v>48</v>
      </c>
      <c r="E41" s="93"/>
      <c r="F41" s="93"/>
      <c r="G41" s="94"/>
      <c r="H41" s="94"/>
      <c r="I41" s="92" t="s">
        <v>9</v>
      </c>
      <c r="K41" s="186"/>
      <c r="L41" s="94"/>
      <c r="M41" s="94"/>
      <c r="N41" s="92" t="s">
        <v>9</v>
      </c>
      <c r="Q41" s="53"/>
      <c r="R41"/>
      <c r="S41"/>
    </row>
    <row r="42" spans="1:19" s="23" customFormat="1" ht="15.75" customHeight="1" x14ac:dyDescent="0.3">
      <c r="B42" s="325" t="s">
        <v>29</v>
      </c>
      <c r="C42" s="326"/>
      <c r="D42" s="326"/>
      <c r="E42" s="327"/>
      <c r="F42" s="35"/>
      <c r="G42" s="325" t="s">
        <v>53</v>
      </c>
      <c r="H42" s="326"/>
      <c r="I42" s="326"/>
      <c r="J42" s="327"/>
      <c r="K42" s="235"/>
      <c r="L42" s="325" t="s">
        <v>53</v>
      </c>
      <c r="M42" s="326"/>
      <c r="N42" s="326"/>
      <c r="O42" s="327"/>
      <c r="Q42" s="53"/>
      <c r="R42" s="53" t="s">
        <v>102</v>
      </c>
      <c r="S42">
        <f>SUMIF(Q$38:Q$50,"=p",D$38:D$50)</f>
        <v>45</v>
      </c>
    </row>
    <row r="43" spans="1:19" x14ac:dyDescent="0.3">
      <c r="B43" s="263">
        <f>B39+TIME(0,$D39,0)</f>
        <v>0.42708333333333331</v>
      </c>
      <c r="C43" s="263">
        <f>C39+TIME(0,$D39,0)</f>
        <v>0.51041666666666663</v>
      </c>
      <c r="D43" s="261">
        <v>45</v>
      </c>
      <c r="E43" s="262" t="s">
        <v>31</v>
      </c>
      <c r="F43" s="34"/>
      <c r="G43" s="263">
        <f>$B39+TIME(0,$D39,0)</f>
        <v>0.42708333333333331</v>
      </c>
      <c r="H43" s="263">
        <f>$C39+TIME(0,$D39,0)</f>
        <v>0.51041666666666663</v>
      </c>
      <c r="I43" s="261">
        <v>30</v>
      </c>
      <c r="J43" s="37" t="s">
        <v>90</v>
      </c>
      <c r="K43" s="89"/>
      <c r="L43" s="263">
        <f>$B39+TIME(0,$D39,0)</f>
        <v>0.42708333333333331</v>
      </c>
      <c r="M43" s="263">
        <f>$C39+TIME(0,$D39,0)</f>
        <v>0.51041666666666663</v>
      </c>
      <c r="N43" s="261">
        <v>30</v>
      </c>
      <c r="O43" s="37" t="s">
        <v>90</v>
      </c>
      <c r="Q43" s="53" t="s">
        <v>100</v>
      </c>
      <c r="R43" t="s">
        <v>100</v>
      </c>
      <c r="S43">
        <f>SUMIF(Q$38:Q$50,"=T",D$38:D$50)</f>
        <v>55</v>
      </c>
    </row>
    <row r="44" spans="1:19" ht="28.8" x14ac:dyDescent="0.3">
      <c r="B44" s="263">
        <f>B43+TIME(0,D43,0)</f>
        <v>0.45833333333333331</v>
      </c>
      <c r="C44" s="263">
        <f>C43+TIME(0,D43,0)</f>
        <v>0.54166666666666663</v>
      </c>
      <c r="D44" s="260">
        <v>45</v>
      </c>
      <c r="E44" s="37" t="s">
        <v>34</v>
      </c>
      <c r="F44" s="34"/>
      <c r="G44" s="263">
        <f>G43+TIME(0,$I43,0)</f>
        <v>0.44791666666666663</v>
      </c>
      <c r="H44" s="263">
        <f>H43+TIME(0,$I43,0)</f>
        <v>0.53125</v>
      </c>
      <c r="I44" s="260">
        <v>45</v>
      </c>
      <c r="J44" s="37" t="s">
        <v>34</v>
      </c>
      <c r="K44" s="89"/>
      <c r="L44" s="263">
        <f>L43+TIME(0,$I43,0)</f>
        <v>0.44791666666666663</v>
      </c>
      <c r="M44" s="263">
        <f>M43+TIME(0,$I43,0)</f>
        <v>0.53125</v>
      </c>
      <c r="N44" s="260">
        <v>45</v>
      </c>
      <c r="O44" s="37" t="s">
        <v>34</v>
      </c>
      <c r="Q44" s="53" t="s">
        <v>102</v>
      </c>
      <c r="R44" t="s">
        <v>101</v>
      </c>
      <c r="S44">
        <f>SUMIF(Q$38:Q$48,"=A",D$38:D$49)</f>
        <v>10</v>
      </c>
    </row>
    <row r="45" spans="1:19" ht="28.8" x14ac:dyDescent="0.3">
      <c r="B45" s="39"/>
      <c r="C45" s="39"/>
      <c r="D45" s="40"/>
      <c r="E45" s="41"/>
      <c r="F45" s="34"/>
      <c r="G45" s="263">
        <f>G44+TIME(0,$I44,0)</f>
        <v>0.47916666666666663</v>
      </c>
      <c r="H45" s="263">
        <f>H44+TIME(0,$I44,0)</f>
        <v>0.5625</v>
      </c>
      <c r="I45" s="260">
        <v>15</v>
      </c>
      <c r="J45" s="37" t="s">
        <v>62</v>
      </c>
      <c r="K45" s="89"/>
      <c r="L45" s="263">
        <f>L44+TIME(0,$I44,0)</f>
        <v>0.47916666666666663</v>
      </c>
      <c r="M45" s="263">
        <f>M44+TIME(0,$I44,0)</f>
        <v>0.5625</v>
      </c>
      <c r="N45" s="260">
        <v>15</v>
      </c>
      <c r="O45" s="37" t="s">
        <v>62</v>
      </c>
      <c r="Q45" s="53"/>
      <c r="R45" s="53"/>
      <c r="S45"/>
    </row>
    <row r="46" spans="1:19" x14ac:dyDescent="0.3">
      <c r="B46" s="88"/>
      <c r="C46" s="88"/>
      <c r="D46" s="33"/>
      <c r="E46" s="34"/>
      <c r="F46" s="34"/>
      <c r="G46" s="88"/>
      <c r="H46" s="88"/>
      <c r="I46" s="89"/>
      <c r="J46" s="89"/>
      <c r="K46" s="89"/>
      <c r="L46" s="88"/>
      <c r="M46" s="88"/>
      <c r="N46" s="89"/>
      <c r="O46" s="89"/>
      <c r="Q46" s="53"/>
      <c r="R46"/>
      <c r="S46"/>
    </row>
    <row r="47" spans="1:19" s="17" customFormat="1" x14ac:dyDescent="0.3">
      <c r="B47" s="96"/>
      <c r="C47" s="96"/>
      <c r="D47" s="34"/>
      <c r="E47" s="336" t="s">
        <v>11</v>
      </c>
      <c r="F47" s="336"/>
      <c r="G47" s="336"/>
      <c r="H47" s="336"/>
      <c r="I47" s="336"/>
      <c r="J47" s="336"/>
      <c r="K47" s="89"/>
      <c r="L47" s="89"/>
      <c r="M47" s="89"/>
      <c r="N47" s="89"/>
      <c r="O47" s="89"/>
      <c r="Q47"/>
      <c r="R47"/>
      <c r="S47"/>
    </row>
    <row r="48" spans="1:19" s="97" customFormat="1" ht="14.4" customHeight="1" x14ac:dyDescent="0.3">
      <c r="B48" s="125">
        <f>B44+TIME(0,D44,0)</f>
        <v>0.48958333333333331</v>
      </c>
      <c r="C48" s="125">
        <f>C44+TIME(0,D44,0)</f>
        <v>0.57291666666666663</v>
      </c>
      <c r="D48" s="260">
        <v>5</v>
      </c>
      <c r="E48" s="322" t="s">
        <v>85</v>
      </c>
      <c r="F48" s="323"/>
      <c r="G48" s="323"/>
      <c r="H48" s="323"/>
      <c r="I48" s="323"/>
      <c r="J48" s="323"/>
      <c r="K48" s="177"/>
      <c r="L48" s="177"/>
      <c r="M48" s="177"/>
      <c r="N48" s="177"/>
      <c r="O48" s="177"/>
      <c r="Q48" t="s">
        <v>101</v>
      </c>
      <c r="R48"/>
      <c r="S48"/>
    </row>
    <row r="49" spans="1:19" ht="14.4" hidden="1" customHeight="1" x14ac:dyDescent="0.3">
      <c r="A49"/>
      <c r="B49" s="257"/>
      <c r="C49" s="78" t="s">
        <v>14</v>
      </c>
      <c r="D49" s="257">
        <f>SUM(D38:D48)</f>
        <v>110</v>
      </c>
      <c r="E49" s="21"/>
      <c r="F49" s="21"/>
      <c r="G49" s="20"/>
      <c r="H49" s="20"/>
      <c r="I49" s="257">
        <f>SUM(I43:I45)+$D38+$D39+D48</f>
        <v>110</v>
      </c>
      <c r="J49" s="21"/>
      <c r="K49" s="228"/>
      <c r="L49" s="20"/>
      <c r="M49" s="20"/>
      <c r="N49" s="257">
        <f>SUM(N43:N45)+$D38+$D39+I48</f>
        <v>105</v>
      </c>
      <c r="O49" s="21"/>
      <c r="Q49" t="s">
        <v>101</v>
      </c>
      <c r="R49"/>
      <c r="S49"/>
    </row>
    <row r="50" spans="1:19" x14ac:dyDescent="0.3">
      <c r="A50"/>
      <c r="B50" s="257"/>
      <c r="C50" s="78"/>
      <c r="D50" s="257"/>
      <c r="E50" s="21"/>
      <c r="F50" s="21"/>
      <c r="G50" s="20"/>
      <c r="H50" s="20"/>
      <c r="I50" s="257"/>
      <c r="J50" s="21"/>
      <c r="K50" s="228"/>
      <c r="L50" s="20"/>
      <c r="M50" s="20"/>
      <c r="N50" s="257"/>
      <c r="O50" s="21"/>
      <c r="Q50"/>
      <c r="R50"/>
      <c r="S50"/>
    </row>
    <row r="51" spans="1:19" x14ac:dyDescent="0.3">
      <c r="A51"/>
      <c r="B51" s="257"/>
      <c r="C51" s="78"/>
      <c r="D51" s="292" t="s">
        <v>89</v>
      </c>
      <c r="E51" s="292"/>
      <c r="F51" s="292"/>
      <c r="G51" s="292"/>
      <c r="H51" s="292"/>
      <c r="I51" s="292"/>
      <c r="J51" s="292"/>
      <c r="K51" s="221"/>
      <c r="L51" s="221"/>
      <c r="M51" s="221"/>
      <c r="N51" s="221"/>
      <c r="O51" s="221"/>
    </row>
    <row r="53" spans="1:19" s="27" customFormat="1" x14ac:dyDescent="0.3">
      <c r="B53" s="257"/>
      <c r="C53" s="257"/>
      <c r="E53" s="27" t="s">
        <v>25</v>
      </c>
      <c r="G53" s="257"/>
      <c r="H53" s="257"/>
      <c r="K53" s="285"/>
      <c r="L53" s="257"/>
      <c r="M53" s="257"/>
    </row>
    <row r="54" spans="1:19" s="27" customFormat="1" x14ac:dyDescent="0.3">
      <c r="B54" s="257"/>
      <c r="C54" s="257"/>
      <c r="E54" s="27" t="s">
        <v>26</v>
      </c>
      <c r="G54" s="257"/>
      <c r="H54" s="257"/>
      <c r="K54" s="285"/>
      <c r="L54" s="257"/>
      <c r="M54" s="257"/>
    </row>
    <row r="55" spans="1:19" s="27" customFormat="1" x14ac:dyDescent="0.3">
      <c r="B55" s="257"/>
      <c r="C55" s="257"/>
      <c r="E55" s="58" t="s">
        <v>36</v>
      </c>
      <c r="G55" s="257"/>
      <c r="H55" s="257"/>
      <c r="K55" s="285"/>
      <c r="L55" s="257"/>
      <c r="M55" s="257"/>
    </row>
    <row r="58" spans="1:19" x14ac:dyDescent="0.3">
      <c r="A58" t="s">
        <v>74</v>
      </c>
    </row>
    <row r="61" spans="1:19" ht="14.4" customHeight="1" x14ac:dyDescent="0.3">
      <c r="B61" s="290">
        <v>3</v>
      </c>
      <c r="C61" s="290"/>
      <c r="D61" s="2" t="s">
        <v>0</v>
      </c>
      <c r="E61" s="2"/>
      <c r="F61" s="2"/>
      <c r="G61" s="2"/>
      <c r="H61" s="18"/>
      <c r="I61" s="17"/>
      <c r="L61" s="2"/>
      <c r="M61" s="18"/>
      <c r="N61" s="17"/>
    </row>
    <row r="62" spans="1:19" ht="14.4" customHeight="1" x14ac:dyDescent="0.3">
      <c r="B62" s="290"/>
      <c r="C62" s="290"/>
      <c r="D62" s="8" t="s">
        <v>1</v>
      </c>
      <c r="E62" s="8"/>
      <c r="F62" s="8"/>
      <c r="G62" s="8"/>
      <c r="H62" s="18"/>
      <c r="I62" s="17"/>
      <c r="L62" s="8"/>
      <c r="M62" s="18"/>
      <c r="N62" s="17"/>
    </row>
    <row r="63" spans="1:19" ht="14.4" customHeight="1" x14ac:dyDescent="0.3">
      <c r="B63" s="290"/>
      <c r="C63" s="290"/>
      <c r="D63" s="29" t="s">
        <v>2</v>
      </c>
      <c r="E63" s="29"/>
      <c r="F63" s="29"/>
      <c r="G63" s="29"/>
      <c r="L63" s="29"/>
    </row>
    <row r="65" spans="1:15" x14ac:dyDescent="0.3">
      <c r="E65" s="257" t="s">
        <v>3</v>
      </c>
    </row>
    <row r="66" spans="1:15" ht="14.4" customHeight="1" x14ac:dyDescent="0.3">
      <c r="B66" s="337" t="s">
        <v>4</v>
      </c>
      <c r="C66" s="337"/>
      <c r="D66" s="256" t="s">
        <v>5</v>
      </c>
      <c r="E66" s="259" t="s">
        <v>6</v>
      </c>
      <c r="F66" s="19"/>
      <c r="G66" s="338" t="s">
        <v>4</v>
      </c>
      <c r="H66" s="339"/>
      <c r="I66" s="13" t="s">
        <v>5</v>
      </c>
      <c r="J66" s="259" t="s">
        <v>6</v>
      </c>
      <c r="K66" s="280"/>
      <c r="L66" s="338" t="s">
        <v>4</v>
      </c>
      <c r="M66" s="339"/>
      <c r="N66" s="13" t="s">
        <v>5</v>
      </c>
      <c r="O66" s="259" t="s">
        <v>6</v>
      </c>
    </row>
    <row r="67" spans="1:15" x14ac:dyDescent="0.3">
      <c r="B67" s="9">
        <v>0.4236111111111111</v>
      </c>
      <c r="C67" s="9">
        <v>0.51388888888888895</v>
      </c>
      <c r="D67" s="261">
        <v>5</v>
      </c>
      <c r="E67" s="341" t="s">
        <v>27</v>
      </c>
      <c r="F67" s="341"/>
      <c r="G67" s="341"/>
      <c r="H67" s="341"/>
      <c r="I67" s="341"/>
      <c r="J67" s="341"/>
      <c r="K67" s="89"/>
      <c r="L67" s="89"/>
      <c r="M67" s="89"/>
      <c r="N67" s="89"/>
      <c r="O67" s="89"/>
    </row>
    <row r="68" spans="1:15" x14ac:dyDescent="0.3">
      <c r="B68" s="263">
        <v>0.42708333333333331</v>
      </c>
      <c r="C68" s="263">
        <v>0.51736111111111105</v>
      </c>
      <c r="D68" s="261">
        <v>15</v>
      </c>
      <c r="E68" s="341" t="s">
        <v>28</v>
      </c>
      <c r="F68" s="341"/>
      <c r="G68" s="341"/>
      <c r="H68" s="341"/>
      <c r="I68" s="341"/>
      <c r="J68" s="341"/>
      <c r="K68" s="89"/>
      <c r="L68" s="89"/>
      <c r="M68" s="89"/>
      <c r="N68" s="89"/>
      <c r="O68" s="89"/>
    </row>
    <row r="69" spans="1:15" x14ac:dyDescent="0.3">
      <c r="B69" s="88"/>
      <c r="C69" s="88"/>
      <c r="D69" s="33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</row>
    <row r="70" spans="1:15" x14ac:dyDescent="0.3">
      <c r="A70" s="92"/>
      <c r="B70" s="93"/>
      <c r="C70" s="92"/>
      <c r="D70" s="93" t="s">
        <v>48</v>
      </c>
      <c r="E70" s="93"/>
      <c r="F70" s="93"/>
      <c r="G70" s="94"/>
      <c r="H70" s="94"/>
      <c r="I70" s="92" t="s">
        <v>9</v>
      </c>
      <c r="J70" s="92"/>
      <c r="K70" s="186"/>
      <c r="L70" s="94"/>
      <c r="M70" s="94"/>
      <c r="N70" s="92" t="s">
        <v>9</v>
      </c>
      <c r="O70" s="92"/>
    </row>
    <row r="71" spans="1:15" ht="15.6" customHeight="1" x14ac:dyDescent="0.3">
      <c r="A71" s="23"/>
      <c r="B71" s="325" t="s">
        <v>29</v>
      </c>
      <c r="C71" s="326"/>
      <c r="D71" s="326"/>
      <c r="E71" s="327"/>
      <c r="F71" s="35"/>
      <c r="G71" s="325" t="s">
        <v>53</v>
      </c>
      <c r="H71" s="326"/>
      <c r="I71" s="326"/>
      <c r="J71" s="327"/>
      <c r="K71" s="235"/>
      <c r="L71" s="325" t="s">
        <v>53</v>
      </c>
      <c r="M71" s="326"/>
      <c r="N71" s="326"/>
      <c r="O71" s="327"/>
    </row>
    <row r="72" spans="1:15" x14ac:dyDescent="0.3">
      <c r="B72" s="263">
        <v>0.4375</v>
      </c>
      <c r="C72" s="263">
        <v>0.52777777777777779</v>
      </c>
      <c r="D72" s="261">
        <v>45</v>
      </c>
      <c r="E72" s="262" t="s">
        <v>31</v>
      </c>
      <c r="F72" s="34"/>
      <c r="G72" s="263">
        <v>0.4375</v>
      </c>
      <c r="H72" s="263">
        <v>0.52777777777777779</v>
      </c>
      <c r="I72" s="261">
        <v>30</v>
      </c>
      <c r="J72" s="37" t="s">
        <v>32</v>
      </c>
      <c r="K72" s="89"/>
      <c r="L72" s="263">
        <v>0.4375</v>
      </c>
      <c r="M72" s="263">
        <v>0.52777777777777779</v>
      </c>
      <c r="N72" s="261">
        <v>30</v>
      </c>
      <c r="O72" s="37" t="s">
        <v>32</v>
      </c>
    </row>
    <row r="73" spans="1:15" ht="28.8" x14ac:dyDescent="0.3">
      <c r="B73" s="263">
        <v>0.46875</v>
      </c>
      <c r="C73" s="263">
        <v>5.9027777777777783E-2</v>
      </c>
      <c r="D73" s="261">
        <v>45</v>
      </c>
      <c r="E73" s="37" t="s">
        <v>34</v>
      </c>
      <c r="F73" s="34"/>
      <c r="G73" s="263">
        <v>0.45833333333333331</v>
      </c>
      <c r="H73" s="263">
        <v>4.8611111111111112E-2</v>
      </c>
      <c r="I73" s="261">
        <v>45</v>
      </c>
      <c r="J73" s="37" t="s">
        <v>34</v>
      </c>
      <c r="K73" s="89"/>
      <c r="L73" s="263">
        <v>0.45833333333333331</v>
      </c>
      <c r="M73" s="263">
        <v>4.8611111111111112E-2</v>
      </c>
      <c r="N73" s="261">
        <v>45</v>
      </c>
      <c r="O73" s="37" t="s">
        <v>34</v>
      </c>
    </row>
    <row r="74" spans="1:15" ht="28.8" x14ac:dyDescent="0.3">
      <c r="B74" s="39"/>
      <c r="C74" s="39"/>
      <c r="D74" s="40"/>
      <c r="E74" s="41"/>
      <c r="F74" s="34"/>
      <c r="G74" s="263">
        <v>0.48958333333333331</v>
      </c>
      <c r="H74" s="263">
        <v>7.9861111111111105E-2</v>
      </c>
      <c r="I74" s="261">
        <v>15</v>
      </c>
      <c r="J74" s="37" t="s">
        <v>62</v>
      </c>
      <c r="K74" s="89"/>
      <c r="L74" s="263">
        <v>0.48958333333333331</v>
      </c>
      <c r="M74" s="263">
        <v>7.9861111111111105E-2</v>
      </c>
      <c r="N74" s="261">
        <v>15</v>
      </c>
      <c r="O74" s="37" t="s">
        <v>62</v>
      </c>
    </row>
    <row r="75" spans="1:15" x14ac:dyDescent="0.3">
      <c r="A75"/>
      <c r="B75" s="257"/>
      <c r="C75" s="78" t="s">
        <v>14</v>
      </c>
      <c r="D75" s="257">
        <f>SUM(D67:D74)</f>
        <v>110</v>
      </c>
      <c r="E75" s="21"/>
      <c r="F75" s="21"/>
      <c r="G75" s="20"/>
      <c r="H75" s="20"/>
      <c r="I75" s="257">
        <f>SUM(I72:I74)+$D67+$D68</f>
        <v>110</v>
      </c>
      <c r="J75" s="21"/>
      <c r="K75" s="228"/>
      <c r="L75" s="20"/>
      <c r="M75" s="20"/>
      <c r="N75" s="257">
        <f>SUM(N72:N74)+$D67+$D68</f>
        <v>110</v>
      </c>
      <c r="O75" s="21"/>
    </row>
    <row r="76" spans="1:15" x14ac:dyDescent="0.3">
      <c r="A76"/>
      <c r="B76" s="257"/>
      <c r="C76" s="78"/>
      <c r="D76" s="257"/>
      <c r="E76" s="21"/>
      <c r="F76" s="21"/>
      <c r="G76" s="20"/>
      <c r="H76" s="20"/>
      <c r="I76" s="257"/>
      <c r="J76" s="21"/>
      <c r="K76" s="228"/>
      <c r="L76" s="20"/>
      <c r="M76" s="20"/>
      <c r="N76" s="257"/>
      <c r="O76" s="21"/>
    </row>
    <row r="77" spans="1:15" x14ac:dyDescent="0.3">
      <c r="A77"/>
      <c r="B77" s="257"/>
      <c r="C77" s="78"/>
      <c r="D77" s="292" t="s">
        <v>24</v>
      </c>
      <c r="E77" s="292"/>
      <c r="F77" s="292"/>
      <c r="G77" s="292"/>
      <c r="H77" s="292"/>
      <c r="I77" s="292"/>
      <c r="J77" s="292"/>
      <c r="K77" s="221"/>
      <c r="L77" s="221"/>
      <c r="M77" s="221"/>
      <c r="N77" s="221"/>
      <c r="O77" s="221"/>
    </row>
    <row r="79" spans="1:15" x14ac:dyDescent="0.3">
      <c r="A79" s="27"/>
      <c r="B79" s="257"/>
      <c r="C79" s="257"/>
      <c r="D79" s="27"/>
      <c r="E79" s="27" t="s">
        <v>25</v>
      </c>
      <c r="F79" s="27"/>
      <c r="G79" s="257"/>
      <c r="H79" s="257"/>
      <c r="I79" s="27"/>
      <c r="J79" s="27"/>
      <c r="K79" s="285"/>
      <c r="L79" s="257"/>
      <c r="M79" s="257"/>
      <c r="N79" s="27"/>
      <c r="O79" s="27"/>
    </row>
    <row r="80" spans="1:15" x14ac:dyDescent="0.3">
      <c r="A80" s="27"/>
      <c r="B80" s="257"/>
      <c r="C80" s="257"/>
      <c r="D80" s="27"/>
      <c r="E80" s="27" t="s">
        <v>26</v>
      </c>
      <c r="F80" s="27"/>
      <c r="G80" s="257"/>
      <c r="H80" s="257"/>
      <c r="I80" s="27"/>
      <c r="J80" s="27"/>
      <c r="K80" s="285"/>
      <c r="L80" s="257"/>
      <c r="M80" s="257"/>
      <c r="N80" s="27"/>
      <c r="O80" s="27"/>
    </row>
    <row r="81" spans="1:15" x14ac:dyDescent="0.3">
      <c r="A81" s="27"/>
      <c r="B81" s="257"/>
      <c r="C81" s="257"/>
      <c r="D81" s="27"/>
      <c r="E81" s="58" t="s">
        <v>36</v>
      </c>
      <c r="F81" s="27"/>
      <c r="G81" s="257"/>
      <c r="H81" s="257"/>
      <c r="I81" s="27"/>
      <c r="J81" s="27"/>
      <c r="K81" s="285"/>
      <c r="L81" s="257"/>
      <c r="M81" s="257"/>
      <c r="N81" s="27"/>
      <c r="O81" s="27"/>
    </row>
  </sheetData>
  <mergeCells count="35">
    <mergeCell ref="E48:J48"/>
    <mergeCell ref="D51:J51"/>
    <mergeCell ref="B61:C63"/>
    <mergeCell ref="G37:H37"/>
    <mergeCell ref="B2:D4"/>
    <mergeCell ref="B6:C6"/>
    <mergeCell ref="G6:H6"/>
    <mergeCell ref="E12:O12"/>
    <mergeCell ref="D15:O15"/>
    <mergeCell ref="B32:C34"/>
    <mergeCell ref="B37:C37"/>
    <mergeCell ref="E47:J47"/>
    <mergeCell ref="L6:M6"/>
    <mergeCell ref="B8:E8"/>
    <mergeCell ref="G8:J8"/>
    <mergeCell ref="L8:O8"/>
    <mergeCell ref="B9:B10"/>
    <mergeCell ref="C9:C10"/>
    <mergeCell ref="D9:D10"/>
    <mergeCell ref="E9:E10"/>
    <mergeCell ref="L37:M37"/>
    <mergeCell ref="E38:J38"/>
    <mergeCell ref="E39:J39"/>
    <mergeCell ref="B42:E42"/>
    <mergeCell ref="G42:J42"/>
    <mergeCell ref="L42:O42"/>
    <mergeCell ref="D77:J77"/>
    <mergeCell ref="B66:C66"/>
    <mergeCell ref="G66:H66"/>
    <mergeCell ref="L66:M66"/>
    <mergeCell ref="E67:J67"/>
    <mergeCell ref="E68:J68"/>
    <mergeCell ref="B71:E71"/>
    <mergeCell ref="G71:J71"/>
    <mergeCell ref="L71:O71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zoomScale="130" zoomScaleNormal="130" workbookViewId="0">
      <selection activeCell="J5" sqref="J5"/>
    </sheetView>
  </sheetViews>
  <sheetFormatPr defaultRowHeight="14.4" x14ac:dyDescent="0.3"/>
  <cols>
    <col min="1" max="1" width="38.77734375" bestFit="1" customWidth="1"/>
    <col min="2" max="2" width="5.21875" customWidth="1"/>
    <col min="3" max="12" width="6.21875" customWidth="1"/>
  </cols>
  <sheetData>
    <row r="1" spans="1:14" s="154" customFormat="1" x14ac:dyDescent="0.3">
      <c r="C1" s="154">
        <v>1</v>
      </c>
      <c r="D1" s="154">
        <v>2</v>
      </c>
      <c r="E1" s="154">
        <v>3</v>
      </c>
      <c r="F1" s="154">
        <v>4</v>
      </c>
      <c r="G1" s="154">
        <v>5</v>
      </c>
      <c r="H1" s="154">
        <v>6</v>
      </c>
      <c r="I1" s="154">
        <v>7</v>
      </c>
      <c r="J1" s="154">
        <v>8</v>
      </c>
      <c r="K1" s="154">
        <v>9</v>
      </c>
      <c r="L1" s="289">
        <v>10</v>
      </c>
      <c r="M1" s="154" t="s">
        <v>105</v>
      </c>
      <c r="N1" s="154" t="s">
        <v>106</v>
      </c>
    </row>
    <row r="2" spans="1:14" x14ac:dyDescent="0.3">
      <c r="A2" t="s">
        <v>103</v>
      </c>
      <c r="B2" s="3" t="s">
        <v>107</v>
      </c>
      <c r="C2">
        <f>'DAY 1'!$J9</f>
        <v>40</v>
      </c>
      <c r="D2">
        <f>'DAY 2'!$J9</f>
        <v>75</v>
      </c>
      <c r="E2">
        <f>'DAY 3'!$AC9</f>
        <v>45</v>
      </c>
      <c r="F2">
        <f>'DAY 4'!$X9</f>
        <v>70</v>
      </c>
      <c r="G2">
        <f>'DAY 5'!J10</f>
        <v>70</v>
      </c>
      <c r="H2">
        <f>'DAY 6'!$J9</f>
        <v>95</v>
      </c>
      <c r="I2">
        <f>'DAY 7'!$J9</f>
        <v>90</v>
      </c>
      <c r="J2">
        <f ca="1">'DAY 8'!$N9</f>
        <v>90</v>
      </c>
      <c r="K2">
        <f ca="1">'DAY 8'!$N9</f>
        <v>90</v>
      </c>
      <c r="L2">
        <f ca="1">'DAY 8'!$N9</f>
        <v>90</v>
      </c>
      <c r="M2">
        <f ca="1">SUM(C2:K2)</f>
        <v>665</v>
      </c>
      <c r="N2" s="155">
        <f ca="1">M2/(110*9)</f>
        <v>0.67171717171717171</v>
      </c>
    </row>
    <row r="3" spans="1:14" x14ac:dyDescent="0.3">
      <c r="A3" t="s">
        <v>110</v>
      </c>
      <c r="B3" s="3" t="s">
        <v>108</v>
      </c>
      <c r="C3">
        <f>'DAY 1'!$J10</f>
        <v>30</v>
      </c>
      <c r="D3">
        <f>'DAY 2'!$J10</f>
        <v>0</v>
      </c>
      <c r="E3">
        <f>'DAY 3'!$AC10</f>
        <v>55</v>
      </c>
      <c r="F3">
        <f>'DAY 4'!$X10</f>
        <v>30</v>
      </c>
      <c r="G3">
        <f>'DAY 5'!J11</f>
        <v>0</v>
      </c>
      <c r="H3">
        <f>'DAY 6'!$J10</f>
        <v>10</v>
      </c>
      <c r="I3">
        <f>'DAY 7'!$J10</f>
        <v>10</v>
      </c>
      <c r="J3">
        <f ca="1">'DAY 8'!$N10</f>
        <v>15</v>
      </c>
      <c r="K3">
        <f ca="1">'DAY 8'!$N10</f>
        <v>15</v>
      </c>
      <c r="L3">
        <f ca="1">'DAY 8'!$N10</f>
        <v>15</v>
      </c>
      <c r="M3">
        <f t="shared" ref="M3:M4" ca="1" si="0">SUM(C3:K3)</f>
        <v>165</v>
      </c>
      <c r="N3" s="155">
        <f t="shared" ref="N3:N4" ca="1" si="1">M3/(110*9)</f>
        <v>0.16666666666666666</v>
      </c>
    </row>
    <row r="4" spans="1:14" x14ac:dyDescent="0.3">
      <c r="A4" t="s">
        <v>104</v>
      </c>
      <c r="B4" s="3" t="s">
        <v>109</v>
      </c>
      <c r="C4">
        <f>'DAY 1'!$J11</f>
        <v>40</v>
      </c>
      <c r="D4">
        <f>'DAY 2'!$J11</f>
        <v>35</v>
      </c>
      <c r="E4">
        <f>'DAY 3'!$AC11</f>
        <v>10</v>
      </c>
      <c r="F4">
        <f>'DAY 4'!$X11</f>
        <v>10</v>
      </c>
      <c r="G4">
        <f>'DAY 5'!J12</f>
        <v>40</v>
      </c>
      <c r="H4">
        <f>'DAY 6'!$J11</f>
        <v>5</v>
      </c>
      <c r="I4">
        <f>'DAY 7'!$J11</f>
        <v>10</v>
      </c>
      <c r="J4">
        <f ca="1">'DAY 8'!$N11</f>
        <v>5</v>
      </c>
      <c r="K4">
        <f ca="1">'DAY 8'!$N11</f>
        <v>5</v>
      </c>
      <c r="L4">
        <f ca="1">'DAY 8'!$N11</f>
        <v>5</v>
      </c>
      <c r="M4">
        <f t="shared" ca="1" si="0"/>
        <v>160</v>
      </c>
      <c r="N4" s="155">
        <f t="shared" ca="1" si="1"/>
        <v>0.16161616161616163</v>
      </c>
    </row>
    <row r="7" spans="1:14" x14ac:dyDescent="0.3">
      <c r="C7" t="s">
        <v>112</v>
      </c>
    </row>
    <row r="32" spans="15:15" x14ac:dyDescent="0.3">
      <c r="O32" t="s">
        <v>111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8"/>
  <sheetViews>
    <sheetView showGridLines="0" zoomScaleNormal="100" workbookViewId="0">
      <selection activeCell="I20" sqref="I20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5546875" bestFit="1" customWidth="1"/>
    <col min="6" max="6" width="3.33203125" customWidth="1"/>
    <col min="7" max="8" width="6.5546875" style="10" customWidth="1"/>
    <col min="9" max="9" width="14.33203125" customWidth="1"/>
    <col min="10" max="10" width="36.6640625" bestFit="1" customWidth="1"/>
    <col min="11" max="11" width="3.33203125" customWidth="1"/>
    <col min="14" max="14" width="14.109375" customWidth="1"/>
    <col min="15" max="15" width="36.6640625" bestFit="1" customWidth="1"/>
  </cols>
  <sheetData>
    <row r="1" spans="1:10" x14ac:dyDescent="0.3">
      <c r="A1" t="s">
        <v>138</v>
      </c>
      <c r="B1" s="211"/>
      <c r="C1" s="211"/>
      <c r="G1"/>
      <c r="H1"/>
    </row>
    <row r="2" spans="1:10" x14ac:dyDescent="0.3">
      <c r="A2" s="81"/>
      <c r="B2" s="290">
        <v>2</v>
      </c>
      <c r="C2" s="290"/>
      <c r="D2" s="79"/>
      <c r="E2" s="253" t="s">
        <v>132</v>
      </c>
      <c r="G2"/>
      <c r="H2"/>
    </row>
    <row r="3" spans="1:10" x14ac:dyDescent="0.3">
      <c r="A3" s="81"/>
      <c r="B3" s="290"/>
      <c r="C3" s="290"/>
      <c r="D3" s="79"/>
      <c r="E3" s="254" t="s">
        <v>133</v>
      </c>
      <c r="G3"/>
      <c r="H3"/>
    </row>
    <row r="4" spans="1:10" x14ac:dyDescent="0.3">
      <c r="A4" s="82"/>
      <c r="B4" s="290"/>
      <c r="C4" s="290"/>
      <c r="D4" s="80"/>
      <c r="E4" s="80"/>
      <c r="G4"/>
      <c r="H4"/>
    </row>
    <row r="5" spans="1:10" x14ac:dyDescent="0.3">
      <c r="B5" s="211"/>
      <c r="C5" s="211"/>
      <c r="D5" s="53"/>
      <c r="E5" s="221"/>
      <c r="G5"/>
      <c r="H5" t="s">
        <v>99</v>
      </c>
    </row>
    <row r="6" spans="1:10" x14ac:dyDescent="0.3">
      <c r="B6" s="291" t="s">
        <v>4</v>
      </c>
      <c r="C6" s="291"/>
      <c r="D6" s="224" t="s">
        <v>5</v>
      </c>
      <c r="E6" s="225" t="s">
        <v>6</v>
      </c>
      <c r="G6"/>
      <c r="H6"/>
    </row>
    <row r="7" spans="1:10" x14ac:dyDescent="0.3">
      <c r="B7" s="68">
        <v>0.41666666666666669</v>
      </c>
      <c r="C7" s="68">
        <v>0.5</v>
      </c>
      <c r="D7" s="146">
        <v>10</v>
      </c>
      <c r="E7" s="264" t="s">
        <v>82</v>
      </c>
      <c r="G7"/>
      <c r="H7" t="s">
        <v>101</v>
      </c>
    </row>
    <row r="8" spans="1:10" x14ac:dyDescent="0.3">
      <c r="B8" s="76">
        <f t="shared" ref="B8:C10" si="0">B7+TIME(0,$D7,0)</f>
        <v>0.4236111111111111</v>
      </c>
      <c r="C8" s="76">
        <f t="shared" si="0"/>
        <v>0.50694444444444442</v>
      </c>
      <c r="D8" s="146">
        <v>5</v>
      </c>
      <c r="E8" s="265" t="s">
        <v>93</v>
      </c>
      <c r="G8"/>
      <c r="H8" t="s">
        <v>101</v>
      </c>
    </row>
    <row r="9" spans="1:10" x14ac:dyDescent="0.3">
      <c r="A9" s="172"/>
      <c r="B9" s="216">
        <f t="shared" si="0"/>
        <v>0.42708333333333331</v>
      </c>
      <c r="C9" s="216">
        <f t="shared" si="0"/>
        <v>0.51041666666666663</v>
      </c>
      <c r="D9" s="178">
        <v>30</v>
      </c>
      <c r="E9" s="267" t="s">
        <v>94</v>
      </c>
      <c r="G9"/>
      <c r="H9" s="53" t="s">
        <v>102</v>
      </c>
      <c r="I9" s="53" t="s">
        <v>102</v>
      </c>
      <c r="J9">
        <f>SUMIF(H$7:H$17,"=p",D$7:D$17)</f>
        <v>75</v>
      </c>
    </row>
    <row r="10" spans="1:10" ht="25.2" customHeight="1" x14ac:dyDescent="0.3">
      <c r="A10" s="172"/>
      <c r="B10" s="216">
        <f t="shared" si="0"/>
        <v>0.44791666666666663</v>
      </c>
      <c r="C10" s="216">
        <f t="shared" si="0"/>
        <v>0.53125</v>
      </c>
      <c r="D10" s="178">
        <v>15</v>
      </c>
      <c r="E10" s="268" t="s">
        <v>139</v>
      </c>
      <c r="G10"/>
      <c r="H10" s="53" t="s">
        <v>102</v>
      </c>
      <c r="I10" t="s">
        <v>100</v>
      </c>
      <c r="J10">
        <f>SUMIF(H$7:H$17,"=t",D$7:D$17)</f>
        <v>0</v>
      </c>
    </row>
    <row r="11" spans="1:10" x14ac:dyDescent="0.3">
      <c r="B11" s="197"/>
      <c r="C11" s="197"/>
      <c r="D11" s="169"/>
      <c r="E11" s="269" t="s">
        <v>21</v>
      </c>
      <c r="G11"/>
      <c r="H11" s="53" t="s">
        <v>102</v>
      </c>
      <c r="I11" s="172" t="s">
        <v>101</v>
      </c>
      <c r="J11">
        <f>SUMIF(H$7:H$17,"=a",D$7:D$17)</f>
        <v>35</v>
      </c>
    </row>
    <row r="12" spans="1:10" x14ac:dyDescent="0.3">
      <c r="B12" s="199">
        <f>B10+TIME(0,$D10,0)</f>
        <v>0.45833333333333331</v>
      </c>
      <c r="C12" s="199">
        <f>C10+TIME(0,$D10,0)</f>
        <v>0.54166666666666663</v>
      </c>
      <c r="D12" s="226">
        <v>30</v>
      </c>
      <c r="E12" s="269" t="s">
        <v>22</v>
      </c>
      <c r="G12"/>
      <c r="H12" s="53" t="s">
        <v>102</v>
      </c>
    </row>
    <row r="13" spans="1:10" x14ac:dyDescent="0.3">
      <c r="B13" s="199"/>
      <c r="C13" s="199"/>
      <c r="D13" s="226"/>
      <c r="E13" s="269" t="s">
        <v>140</v>
      </c>
      <c r="G13"/>
      <c r="H13" s="53" t="s">
        <v>102</v>
      </c>
    </row>
    <row r="14" spans="1:10" x14ac:dyDescent="0.3">
      <c r="B14" s="76"/>
      <c r="C14" s="76"/>
      <c r="D14" s="223"/>
      <c r="E14" s="270" t="s">
        <v>125</v>
      </c>
      <c r="G14"/>
      <c r="H14" s="53" t="s">
        <v>102</v>
      </c>
    </row>
    <row r="15" spans="1:10" x14ac:dyDescent="0.3">
      <c r="B15" s="76">
        <f>B12+TIME(0,D12,0)</f>
        <v>0.47916666666666663</v>
      </c>
      <c r="C15" s="76">
        <f>C12+TIME(0,D12,0)</f>
        <v>0.5625</v>
      </c>
      <c r="D15" s="255">
        <v>10</v>
      </c>
      <c r="E15" s="264" t="s">
        <v>137</v>
      </c>
      <c r="G15"/>
      <c r="H15" s="173" t="s">
        <v>101</v>
      </c>
      <c r="I15" s="172"/>
      <c r="J15" s="172"/>
    </row>
    <row r="16" spans="1:10" x14ac:dyDescent="0.3">
      <c r="B16" s="245">
        <f t="shared" ref="B16:C17" si="1">B15+TIME(0,$D15,0)</f>
        <v>0.48611111111111105</v>
      </c>
      <c r="C16" s="245">
        <f t="shared" si="1"/>
        <v>0.56944444444444442</v>
      </c>
      <c r="D16" s="144">
        <v>5</v>
      </c>
      <c r="E16" s="266" t="s">
        <v>134</v>
      </c>
      <c r="G16"/>
      <c r="H16" s="173" t="s">
        <v>101</v>
      </c>
      <c r="I16" s="172"/>
      <c r="J16" s="172"/>
    </row>
    <row r="17" spans="1:10" x14ac:dyDescent="0.3">
      <c r="B17" s="245">
        <f t="shared" si="1"/>
        <v>0.48958333333333326</v>
      </c>
      <c r="C17" s="245">
        <f t="shared" si="1"/>
        <v>0.57291666666666663</v>
      </c>
      <c r="D17" s="227">
        <v>5</v>
      </c>
      <c r="E17" s="264" t="s">
        <v>96</v>
      </c>
      <c r="G17"/>
      <c r="H17" s="173" t="s">
        <v>101</v>
      </c>
      <c r="I17" s="172"/>
      <c r="J17" s="172"/>
    </row>
    <row r="18" spans="1:10" ht="16.8" hidden="1" customHeight="1" x14ac:dyDescent="0.3">
      <c r="A18" s="211"/>
      <c r="B18" s="78"/>
      <c r="C18" s="78" t="s">
        <v>14</v>
      </c>
      <c r="D18" s="211">
        <f>SUM($D7:$D17)</f>
        <v>110</v>
      </c>
      <c r="G18"/>
      <c r="H18" s="173"/>
      <c r="I18" s="173"/>
      <c r="J18" s="172"/>
    </row>
    <row r="19" spans="1:10" x14ac:dyDescent="0.3">
      <c r="A19" s="211"/>
      <c r="B19" s="78"/>
      <c r="C19" s="78"/>
      <c r="D19" s="211"/>
      <c r="G19"/>
      <c r="H19" s="53"/>
    </row>
    <row r="20" spans="1:10" x14ac:dyDescent="0.3">
      <c r="B20" s="211"/>
      <c r="C20" s="211"/>
      <c r="D20" s="184" t="s">
        <v>89</v>
      </c>
      <c r="E20" s="184"/>
      <c r="G20"/>
      <c r="H20"/>
    </row>
    <row r="21" spans="1:10" x14ac:dyDescent="0.3">
      <c r="B21" s="211"/>
      <c r="C21" s="211"/>
      <c r="G21"/>
      <c r="H21"/>
    </row>
    <row r="22" spans="1:10" x14ac:dyDescent="0.3">
      <c r="B22" s="211"/>
      <c r="C22" s="211"/>
      <c r="D22" s="107" t="s">
        <v>127</v>
      </c>
      <c r="G22"/>
      <c r="H22"/>
    </row>
    <row r="23" spans="1:10" x14ac:dyDescent="0.3">
      <c r="B23" s="211"/>
      <c r="C23" s="211"/>
      <c r="G23"/>
      <c r="H23"/>
    </row>
    <row r="24" spans="1:10" x14ac:dyDescent="0.3">
      <c r="B24" s="211"/>
      <c r="C24" s="211"/>
      <c r="G24"/>
      <c r="H24"/>
    </row>
    <row r="25" spans="1:10" x14ac:dyDescent="0.3">
      <c r="B25" s="211"/>
      <c r="C25" s="211"/>
      <c r="G25"/>
      <c r="H25"/>
    </row>
    <row r="26" spans="1:10" x14ac:dyDescent="0.3">
      <c r="B26" s="211"/>
      <c r="C26" s="211"/>
      <c r="G26"/>
      <c r="H26"/>
    </row>
    <row r="27" spans="1:10" x14ac:dyDescent="0.3">
      <c r="B27" s="211"/>
      <c r="C27" s="211"/>
      <c r="G27"/>
      <c r="H27"/>
    </row>
    <row r="28" spans="1:10" x14ac:dyDescent="0.3">
      <c r="B28" s="211"/>
      <c r="C28" s="211"/>
      <c r="G28"/>
      <c r="H28"/>
    </row>
    <row r="29" spans="1:10" x14ac:dyDescent="0.3">
      <c r="B29" s="211"/>
      <c r="C29" s="211"/>
      <c r="G29"/>
      <c r="H29"/>
    </row>
    <row r="30" spans="1:10" x14ac:dyDescent="0.3">
      <c r="B30" s="211"/>
      <c r="C30" s="211"/>
      <c r="G30"/>
      <c r="H30"/>
    </row>
    <row r="31" spans="1:10" x14ac:dyDescent="0.3">
      <c r="B31" s="211"/>
      <c r="C31" s="211"/>
      <c r="G31"/>
      <c r="H31"/>
    </row>
    <row r="32" spans="1:10" x14ac:dyDescent="0.3">
      <c r="B32" s="211"/>
      <c r="C32" s="211"/>
      <c r="G32"/>
      <c r="H32"/>
    </row>
    <row r="33" spans="1:19" x14ac:dyDescent="0.3">
      <c r="B33" s="159"/>
      <c r="C33" s="159"/>
      <c r="G33"/>
      <c r="H33"/>
    </row>
    <row r="34" spans="1:19" x14ac:dyDescent="0.3">
      <c r="A34" s="81"/>
      <c r="B34" s="290">
        <v>2</v>
      </c>
      <c r="C34" s="290"/>
      <c r="D34" s="2" t="s">
        <v>87</v>
      </c>
      <c r="E34" s="2"/>
      <c r="F34" s="6"/>
      <c r="G34" s="31"/>
      <c r="H34"/>
    </row>
    <row r="35" spans="1:19" x14ac:dyDescent="0.3">
      <c r="A35" s="81"/>
      <c r="B35" s="290"/>
      <c r="C35" s="290"/>
      <c r="D35" s="8" t="s">
        <v>88</v>
      </c>
      <c r="E35" s="8"/>
      <c r="F35" s="6"/>
      <c r="G35" s="31"/>
      <c r="H35"/>
    </row>
    <row r="36" spans="1:19" x14ac:dyDescent="0.3">
      <c r="A36" s="82"/>
      <c r="B36" s="290"/>
      <c r="C36" s="290"/>
      <c r="D36" s="29" t="s">
        <v>2</v>
      </c>
      <c r="E36" s="29"/>
      <c r="G36"/>
      <c r="H36"/>
    </row>
    <row r="37" spans="1:19" ht="14.4" customHeight="1" x14ac:dyDescent="0.3">
      <c r="A37" t="s">
        <v>113</v>
      </c>
      <c r="B37" s="159"/>
      <c r="C37" s="159"/>
      <c r="G37" s="159"/>
      <c r="H37" s="159"/>
    </row>
    <row r="38" spans="1:19" ht="14.4" customHeight="1" x14ac:dyDescent="0.3">
      <c r="A38" t="s">
        <v>115</v>
      </c>
      <c r="B38" s="159"/>
      <c r="C38" s="159"/>
      <c r="E38" s="180" t="s">
        <v>3</v>
      </c>
      <c r="F38" s="27"/>
      <c r="G38" s="27"/>
      <c r="H38" s="27"/>
      <c r="I38" s="27"/>
      <c r="Q38" t="s">
        <v>99</v>
      </c>
    </row>
    <row r="39" spans="1:19" ht="14.4" customHeight="1" x14ac:dyDescent="0.3">
      <c r="B39" s="291" t="s">
        <v>4</v>
      </c>
      <c r="C39" s="291"/>
      <c r="D39" s="156" t="s">
        <v>5</v>
      </c>
      <c r="E39" s="206" t="s">
        <v>6</v>
      </c>
      <c r="F39" s="189"/>
      <c r="G39" s="293"/>
      <c r="H39" s="293"/>
      <c r="I39" s="189"/>
      <c r="J39" s="189"/>
      <c r="K39" s="79"/>
      <c r="L39" s="293"/>
      <c r="M39" s="293"/>
      <c r="N39" s="189"/>
      <c r="O39" s="189"/>
    </row>
    <row r="40" spans="1:19" x14ac:dyDescent="0.3">
      <c r="B40" s="68">
        <v>0.41666666666666669</v>
      </c>
      <c r="C40" s="68">
        <v>0.5</v>
      </c>
      <c r="D40" s="146">
        <v>15</v>
      </c>
      <c r="E40" s="193" t="s">
        <v>82</v>
      </c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Q40" t="s">
        <v>101</v>
      </c>
    </row>
    <row r="41" spans="1:19" x14ac:dyDescent="0.3">
      <c r="B41" s="76">
        <f>B40+TIME(0,$D40,0)</f>
        <v>0.42708333333333337</v>
      </c>
      <c r="C41" s="76">
        <f>C40+TIME(0,$D40,0)</f>
        <v>0.51041666666666663</v>
      </c>
      <c r="D41" s="146">
        <v>5</v>
      </c>
      <c r="E41" s="194" t="s">
        <v>93</v>
      </c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Q41" t="s">
        <v>101</v>
      </c>
    </row>
    <row r="42" spans="1:19" x14ac:dyDescent="0.3">
      <c r="B42" s="185"/>
      <c r="C42" s="185"/>
      <c r="D42" s="185"/>
      <c r="E42" s="175"/>
      <c r="F42" s="190"/>
      <c r="G42" s="190"/>
      <c r="H42" s="190"/>
      <c r="I42" s="190"/>
      <c r="J42" s="190"/>
      <c r="K42" s="190"/>
      <c r="L42" s="190"/>
      <c r="M42" s="190"/>
      <c r="N42" s="190"/>
      <c r="O42" s="190"/>
    </row>
    <row r="43" spans="1:19" x14ac:dyDescent="0.3">
      <c r="B43" s="179"/>
      <c r="C43" s="179"/>
      <c r="D43" s="92"/>
      <c r="E43" s="176" t="s">
        <v>9</v>
      </c>
      <c r="F43" s="186"/>
      <c r="G43" s="186"/>
      <c r="H43" s="186"/>
      <c r="I43" s="186"/>
      <c r="J43" s="186"/>
      <c r="K43" s="186"/>
      <c r="L43" s="186"/>
      <c r="M43" s="186"/>
      <c r="N43" s="186"/>
      <c r="O43" s="186"/>
    </row>
    <row r="44" spans="1:19" s="172" customFormat="1" ht="30" customHeight="1" x14ac:dyDescent="0.3">
      <c r="B44" s="166">
        <f>B41+TIME(0,$D41,0)</f>
        <v>0.43055555555555558</v>
      </c>
      <c r="C44" s="181">
        <f>C41+TIME(0,$D41,0)</f>
        <v>0.51388888888888884</v>
      </c>
      <c r="D44" s="178">
        <v>30</v>
      </c>
      <c r="E44" s="195" t="s">
        <v>94</v>
      </c>
      <c r="F44" s="191"/>
      <c r="G44" s="191"/>
      <c r="H44" s="191"/>
      <c r="I44" s="191"/>
      <c r="J44" s="191"/>
      <c r="K44" s="191"/>
      <c r="L44" s="191"/>
      <c r="M44" s="191"/>
      <c r="N44" s="191"/>
      <c r="O44" s="191"/>
      <c r="Q44" s="172" t="s">
        <v>102</v>
      </c>
    </row>
    <row r="45" spans="1:19" s="172" customFormat="1" ht="30" customHeight="1" x14ac:dyDescent="0.3">
      <c r="B45" s="166">
        <f>B44+TIME(0,$D44,0)</f>
        <v>0.4513888888888889</v>
      </c>
      <c r="C45" s="166">
        <f>C44+TIME(0,$D44,0)</f>
        <v>0.53472222222222221</v>
      </c>
      <c r="D45" s="178">
        <v>20</v>
      </c>
      <c r="E45" s="196" t="s">
        <v>124</v>
      </c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Q45" s="172" t="s">
        <v>102</v>
      </c>
    </row>
    <row r="46" spans="1:19" x14ac:dyDescent="0.3">
      <c r="B46" s="197"/>
      <c r="C46" s="197"/>
      <c r="D46" s="198"/>
      <c r="E46" s="192" t="s">
        <v>21</v>
      </c>
      <c r="F46" s="177"/>
      <c r="H46" s="187"/>
      <c r="I46" s="177"/>
      <c r="J46" s="177"/>
      <c r="K46" s="79"/>
      <c r="L46" s="187"/>
      <c r="M46" s="187"/>
      <c r="N46" s="177"/>
      <c r="O46" s="188"/>
      <c r="Q46" s="53"/>
      <c r="R46" s="53" t="s">
        <v>102</v>
      </c>
      <c r="S46">
        <f>SUMIF(Q$40:Q$52,"=p",D$40:D$52)</f>
        <v>70</v>
      </c>
    </row>
    <row r="47" spans="1:19" x14ac:dyDescent="0.3">
      <c r="B47" s="199">
        <f>B45+TIME(0,$D45,0)</f>
        <v>0.46527777777777779</v>
      </c>
      <c r="C47" s="199">
        <f>C45+TIME(0,$D45,0)</f>
        <v>0.54861111111111105</v>
      </c>
      <c r="D47" s="200">
        <v>20</v>
      </c>
      <c r="E47" s="192" t="s">
        <v>22</v>
      </c>
      <c r="F47" s="177"/>
      <c r="G47" s="187"/>
      <c r="H47" s="187"/>
      <c r="I47" s="177"/>
      <c r="J47" s="177"/>
      <c r="K47" s="79"/>
      <c r="L47" s="187"/>
      <c r="M47" s="187"/>
      <c r="N47" s="177"/>
      <c r="O47" s="177"/>
      <c r="Q47" s="53" t="s">
        <v>102</v>
      </c>
      <c r="R47" t="s">
        <v>100</v>
      </c>
      <c r="S47">
        <f>SUMIF(Q$40:Q$52,"=T",D$40:D$52)</f>
        <v>0</v>
      </c>
    </row>
    <row r="48" spans="1:19" x14ac:dyDescent="0.3">
      <c r="B48" s="76"/>
      <c r="C48" s="76"/>
      <c r="D48" s="59"/>
      <c r="E48" s="54" t="s">
        <v>125</v>
      </c>
      <c r="F48" s="177"/>
      <c r="G48" s="187"/>
      <c r="H48" s="187"/>
      <c r="I48" s="177"/>
      <c r="J48" s="177"/>
      <c r="K48" s="79"/>
      <c r="L48" s="187"/>
      <c r="M48" s="187"/>
      <c r="N48" s="177"/>
      <c r="O48" s="177"/>
      <c r="Q48" s="53"/>
      <c r="R48" t="s">
        <v>101</v>
      </c>
      <c r="S48">
        <f>SUMIF(Q$40:Q$52,"=A",D$40:D$52)</f>
        <v>40</v>
      </c>
    </row>
    <row r="49" spans="1:17" x14ac:dyDescent="0.3">
      <c r="B49" s="74"/>
      <c r="C49" s="74"/>
      <c r="D49" s="11"/>
      <c r="E49" s="165"/>
      <c r="F49" s="177"/>
      <c r="G49" s="177"/>
      <c r="H49" s="177"/>
      <c r="I49" s="177"/>
      <c r="J49" s="177"/>
      <c r="K49" s="79"/>
      <c r="L49" s="79"/>
      <c r="M49" s="79"/>
      <c r="N49" s="79"/>
      <c r="O49" s="79"/>
    </row>
    <row r="50" spans="1:17" ht="14.4" customHeight="1" x14ac:dyDescent="0.3">
      <c r="B50" s="75"/>
      <c r="C50" s="75"/>
      <c r="D50" s="164"/>
      <c r="E50" s="165" t="s">
        <v>11</v>
      </c>
      <c r="F50" s="186"/>
      <c r="G50" s="186"/>
      <c r="H50" s="186"/>
      <c r="I50" s="186"/>
      <c r="J50" s="177"/>
      <c r="K50" s="79"/>
      <c r="L50" s="79"/>
      <c r="M50" s="79"/>
      <c r="N50" s="79"/>
      <c r="O50" s="79"/>
    </row>
    <row r="51" spans="1:17" ht="14.4" customHeight="1" x14ac:dyDescent="0.3">
      <c r="B51" s="76">
        <f>B47+TIME(0,D47,0)</f>
        <v>0.47916666666666669</v>
      </c>
      <c r="C51" s="76">
        <f>C47+TIME(0,D47,0)</f>
        <v>0.56249999999999989</v>
      </c>
      <c r="D51" s="85">
        <v>15</v>
      </c>
      <c r="E51" s="193" t="s">
        <v>59</v>
      </c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Q51" t="s">
        <v>101</v>
      </c>
    </row>
    <row r="52" spans="1:17" x14ac:dyDescent="0.3">
      <c r="B52" s="76">
        <f t="shared" ref="B52:C52" si="2">B51+TIME(0,$D51,0)</f>
        <v>0.48958333333333337</v>
      </c>
      <c r="C52" s="76">
        <f t="shared" si="2"/>
        <v>0.57291666666666652</v>
      </c>
      <c r="D52" s="84">
        <v>5</v>
      </c>
      <c r="E52" s="193" t="s">
        <v>96</v>
      </c>
      <c r="F52" s="186"/>
      <c r="G52" s="186"/>
      <c r="H52" s="186"/>
      <c r="I52" s="186"/>
      <c r="J52" s="186"/>
      <c r="K52" s="186"/>
      <c r="L52" s="186"/>
      <c r="M52" s="186"/>
      <c r="N52" s="186"/>
      <c r="O52" s="186"/>
      <c r="Q52" t="s">
        <v>101</v>
      </c>
    </row>
    <row r="53" spans="1:17" ht="14.4" hidden="1" customHeight="1" x14ac:dyDescent="0.3">
      <c r="A53" s="159"/>
      <c r="B53" s="78"/>
      <c r="C53" s="78" t="s">
        <v>14</v>
      </c>
      <c r="D53" s="163">
        <f>SUM($D40,D46:D48,$D51:$D52)</f>
        <v>55</v>
      </c>
      <c r="F53" s="79"/>
      <c r="G53" s="177"/>
      <c r="H53" s="177"/>
      <c r="I53" s="177">
        <f>SUM($D40,I46:I48,$D51:$D52)</f>
        <v>35</v>
      </c>
      <c r="J53" s="79"/>
      <c r="K53" s="79"/>
      <c r="L53" s="79"/>
      <c r="M53" s="79"/>
      <c r="N53" s="177">
        <f>SUM($D40,N46:N48,$D51:$D52)</f>
        <v>35</v>
      </c>
      <c r="O53" s="79"/>
    </row>
    <row r="54" spans="1:17" x14ac:dyDescent="0.3">
      <c r="A54" s="159"/>
      <c r="B54" s="78"/>
      <c r="C54" s="78"/>
      <c r="D54" s="163"/>
      <c r="F54" s="79"/>
      <c r="G54" s="177"/>
      <c r="H54" s="177"/>
      <c r="I54" s="177"/>
      <c r="J54" s="79"/>
      <c r="K54" s="79"/>
      <c r="L54" s="79"/>
      <c r="M54" s="79"/>
      <c r="N54" s="177"/>
      <c r="O54" s="79"/>
    </row>
    <row r="55" spans="1:17" x14ac:dyDescent="0.3">
      <c r="B55" s="163"/>
      <c r="C55" s="163"/>
      <c r="D55" s="184" t="s">
        <v>89</v>
      </c>
      <c r="E55" s="184"/>
      <c r="F55" s="186"/>
      <c r="G55" s="186"/>
      <c r="H55" s="186"/>
      <c r="I55" s="186"/>
      <c r="J55" s="186"/>
      <c r="K55" s="79"/>
      <c r="L55" s="79"/>
      <c r="M55" s="79"/>
      <c r="N55" s="79"/>
      <c r="O55" s="79"/>
    </row>
    <row r="56" spans="1:17" x14ac:dyDescent="0.3">
      <c r="B56" s="159"/>
      <c r="C56" s="159"/>
      <c r="F56" s="79"/>
      <c r="G56" s="177"/>
      <c r="H56" s="177"/>
      <c r="I56" s="79"/>
      <c r="J56" s="79"/>
      <c r="K56" s="79"/>
      <c r="L56" s="79"/>
      <c r="M56" s="79"/>
      <c r="N56" s="79"/>
      <c r="O56" s="79"/>
    </row>
    <row r="57" spans="1:17" x14ac:dyDescent="0.3">
      <c r="B57" s="159"/>
      <c r="C57" s="159"/>
      <c r="G57" s="159"/>
      <c r="H57" s="159"/>
    </row>
    <row r="58" spans="1:17" s="105" customFormat="1" x14ac:dyDescent="0.3">
      <c r="B58" s="14"/>
      <c r="C58" s="14"/>
    </row>
    <row r="59" spans="1:17" x14ac:dyDescent="0.3">
      <c r="A59" t="s">
        <v>117</v>
      </c>
    </row>
    <row r="60" spans="1:17" x14ac:dyDescent="0.3">
      <c r="A60" s="81"/>
      <c r="B60" s="290">
        <v>2</v>
      </c>
      <c r="C60" s="290"/>
      <c r="D60" s="2" t="s">
        <v>87</v>
      </c>
      <c r="E60" s="2"/>
      <c r="F60" s="6"/>
      <c r="G60" s="31"/>
      <c r="H60"/>
    </row>
    <row r="61" spans="1:17" x14ac:dyDescent="0.3">
      <c r="A61" s="81"/>
      <c r="B61" s="290"/>
      <c r="C61" s="290"/>
      <c r="D61" s="8" t="s">
        <v>88</v>
      </c>
      <c r="E61" s="8"/>
      <c r="F61" s="6"/>
      <c r="G61" s="31"/>
      <c r="H61"/>
    </row>
    <row r="62" spans="1:17" x14ac:dyDescent="0.3">
      <c r="A62" s="82"/>
      <c r="B62" s="290"/>
      <c r="C62" s="290"/>
      <c r="D62" s="29" t="s">
        <v>2</v>
      </c>
      <c r="E62" s="29"/>
      <c r="G62"/>
      <c r="H62"/>
    </row>
    <row r="63" spans="1:17" ht="14.4" customHeight="1" x14ac:dyDescent="0.3">
      <c r="A63" t="s">
        <v>113</v>
      </c>
      <c r="B63" s="61"/>
      <c r="C63" s="61"/>
    </row>
    <row r="64" spans="1:17" ht="14.4" customHeight="1" x14ac:dyDescent="0.3">
      <c r="A64" t="s">
        <v>115</v>
      </c>
      <c r="B64" s="86"/>
      <c r="C64" s="86"/>
      <c r="E64" s="306" t="s">
        <v>3</v>
      </c>
      <c r="F64" s="306"/>
      <c r="G64" s="306"/>
      <c r="H64" s="306"/>
      <c r="I64" s="306"/>
      <c r="Q64" t="s">
        <v>99</v>
      </c>
    </row>
    <row r="65" spans="1:19" ht="14.4" customHeight="1" x14ac:dyDescent="0.3">
      <c r="B65" s="291" t="s">
        <v>4</v>
      </c>
      <c r="C65" s="291"/>
      <c r="D65" s="127" t="s">
        <v>5</v>
      </c>
      <c r="E65" s="13" t="s">
        <v>6</v>
      </c>
      <c r="F65" s="12"/>
      <c r="G65" s="297" t="s">
        <v>4</v>
      </c>
      <c r="H65" s="298"/>
      <c r="I65" s="13" t="s">
        <v>5</v>
      </c>
      <c r="J65" s="13" t="s">
        <v>6</v>
      </c>
      <c r="L65" s="297" t="s">
        <v>4</v>
      </c>
      <c r="M65" s="298"/>
      <c r="N65" s="13" t="s">
        <v>5</v>
      </c>
      <c r="O65" s="13" t="s">
        <v>6</v>
      </c>
    </row>
    <row r="66" spans="1:19" x14ac:dyDescent="0.3">
      <c r="B66" s="68">
        <v>0.41666666666666669</v>
      </c>
      <c r="C66" s="68">
        <v>0.5</v>
      </c>
      <c r="D66" s="146">
        <v>15</v>
      </c>
      <c r="E66" s="299" t="s">
        <v>82</v>
      </c>
      <c r="F66" s="300"/>
      <c r="G66" s="300"/>
      <c r="H66" s="300"/>
      <c r="I66" s="300"/>
      <c r="J66" s="300"/>
      <c r="K66" s="300"/>
      <c r="L66" s="300"/>
      <c r="M66" s="300"/>
      <c r="N66" s="300"/>
      <c r="O66" s="301"/>
      <c r="Q66" t="s">
        <v>101</v>
      </c>
    </row>
    <row r="67" spans="1:19" x14ac:dyDescent="0.3">
      <c r="B67" s="128"/>
      <c r="C67" s="11"/>
      <c r="D67" s="11"/>
      <c r="E67" s="130"/>
      <c r="F67" s="130"/>
      <c r="G67" s="130"/>
      <c r="H67" s="130"/>
      <c r="I67" s="130"/>
      <c r="J67" s="130"/>
      <c r="K67" s="26"/>
      <c r="M67" s="77"/>
      <c r="N67" s="77"/>
    </row>
    <row r="68" spans="1:19" s="25" customFormat="1" ht="15.6" customHeight="1" x14ac:dyDescent="0.3">
      <c r="B68" s="128"/>
      <c r="C68" s="129"/>
      <c r="D68" s="129"/>
      <c r="E68" s="302" t="s">
        <v>9</v>
      </c>
      <c r="F68" s="302"/>
      <c r="G68" s="302"/>
      <c r="H68" s="302"/>
      <c r="I68" s="302"/>
      <c r="J68" s="130"/>
      <c r="K68" s="26"/>
      <c r="L68"/>
      <c r="M68" s="77"/>
      <c r="N68" s="77"/>
      <c r="O68"/>
      <c r="Q68" s="53"/>
      <c r="R68"/>
      <c r="S68"/>
    </row>
    <row r="69" spans="1:19" ht="15.6" x14ac:dyDescent="0.3">
      <c r="B69" s="303" t="s">
        <v>16</v>
      </c>
      <c r="C69" s="303"/>
      <c r="D69" s="303"/>
      <c r="E69" s="303"/>
      <c r="F69" s="24"/>
      <c r="G69" s="303" t="s">
        <v>17</v>
      </c>
      <c r="H69" s="303"/>
      <c r="I69" s="303"/>
      <c r="J69" s="303"/>
      <c r="K69" s="25"/>
      <c r="L69" s="303" t="s">
        <v>54</v>
      </c>
      <c r="M69" s="303"/>
      <c r="N69" s="303"/>
      <c r="O69" s="303"/>
      <c r="Q69" s="53"/>
    </row>
    <row r="70" spans="1:19" x14ac:dyDescent="0.3">
      <c r="B70" s="76">
        <f>B66+TIME(0,$D66,0)</f>
        <v>0.42708333333333337</v>
      </c>
      <c r="C70" s="76">
        <f>C66+TIME(0,$D66,0)</f>
        <v>0.51041666666666663</v>
      </c>
      <c r="D70" s="59">
        <v>20</v>
      </c>
      <c r="E70" s="54" t="s">
        <v>18</v>
      </c>
      <c r="F70" s="130"/>
      <c r="G70" s="76">
        <f>B66+TIME(0,$D66,0)</f>
        <v>0.42708333333333337</v>
      </c>
      <c r="H70" s="76">
        <f>C66+TIME(0,$D66,0)</f>
        <v>0.51041666666666663</v>
      </c>
      <c r="I70" s="146">
        <v>20</v>
      </c>
      <c r="J70" s="54" t="s">
        <v>18</v>
      </c>
      <c r="L70" s="76">
        <f>B66+TIME(0,$D66,0)</f>
        <v>0.42708333333333337</v>
      </c>
      <c r="M70" s="76">
        <f>C66+TIME(0,$D66,0)</f>
        <v>0.51041666666666663</v>
      </c>
      <c r="N70" s="131">
        <v>30</v>
      </c>
      <c r="O70" s="56" t="s">
        <v>20</v>
      </c>
      <c r="Q70" s="53" t="s">
        <v>102</v>
      </c>
      <c r="R70" s="53" t="s">
        <v>102</v>
      </c>
      <c r="S70">
        <f>SUMIF(Q$66:Q$78,"=p",D$66:D$78)</f>
        <v>35</v>
      </c>
    </row>
    <row r="71" spans="1:19" x14ac:dyDescent="0.3">
      <c r="B71" s="76">
        <f>B70+TIME(0,$D70,0)</f>
        <v>0.44097222222222227</v>
      </c>
      <c r="C71" s="76">
        <f>C70+TIME(0,$D70,0)</f>
        <v>0.52430555555555547</v>
      </c>
      <c r="D71" s="1">
        <v>5</v>
      </c>
      <c r="E71" s="30" t="s">
        <v>21</v>
      </c>
      <c r="F71" s="130"/>
      <c r="G71" s="76">
        <f>G70+TIME(0,$I70,0)</f>
        <v>0.44097222222222227</v>
      </c>
      <c r="H71" s="76">
        <f>H70+TIME(0,$I70,0)</f>
        <v>0.52430555555555547</v>
      </c>
      <c r="I71" s="131">
        <v>15</v>
      </c>
      <c r="J71" s="30" t="s">
        <v>90</v>
      </c>
      <c r="L71" s="76">
        <f>L70+TIME(0,$N70,0)</f>
        <v>0.44791666666666669</v>
      </c>
      <c r="M71" s="76">
        <f>M70+TIME(0,$N70,0)</f>
        <v>0.53125</v>
      </c>
      <c r="N71" s="131">
        <v>15</v>
      </c>
      <c r="O71" s="30" t="s">
        <v>18</v>
      </c>
      <c r="Q71" s="53" t="s">
        <v>102</v>
      </c>
      <c r="R71" t="s">
        <v>100</v>
      </c>
      <c r="S71">
        <f>SUMIF(Q$66:Q$78,"=T",D$66:D$78)</f>
        <v>35</v>
      </c>
    </row>
    <row r="72" spans="1:19" x14ac:dyDescent="0.3">
      <c r="B72" s="76">
        <f t="shared" ref="B72:B78" si="3">B71+TIME(0,$D71,0)</f>
        <v>0.44444444444444448</v>
      </c>
      <c r="C72" s="76">
        <f t="shared" ref="C72:C78" si="4">C71+TIME(0,$D71,0)</f>
        <v>0.52777777777777768</v>
      </c>
      <c r="D72" s="1">
        <v>10</v>
      </c>
      <c r="E72" s="55" t="s">
        <v>22</v>
      </c>
      <c r="F72" s="130"/>
      <c r="G72" s="76">
        <f t="shared" ref="G72:G74" si="5">G71+TIME(0,$I71,0)</f>
        <v>0.45138888888888895</v>
      </c>
      <c r="H72" s="76">
        <f t="shared" ref="H72:H74" si="6">H71+TIME(0,$I71,0)</f>
        <v>0.5347222222222221</v>
      </c>
      <c r="I72" s="131">
        <v>20</v>
      </c>
      <c r="J72" s="30" t="s">
        <v>91</v>
      </c>
      <c r="L72" s="76">
        <f t="shared" ref="L72:L74" si="7">L71+TIME(0,$N71,0)</f>
        <v>0.45833333333333337</v>
      </c>
      <c r="M72" s="76">
        <f t="shared" ref="M72:M74" si="8">M71+TIME(0,$N71,0)</f>
        <v>0.54166666666666663</v>
      </c>
      <c r="N72" s="131">
        <v>5</v>
      </c>
      <c r="O72" s="30" t="s">
        <v>21</v>
      </c>
      <c r="Q72" s="53" t="s">
        <v>102</v>
      </c>
      <c r="R72" t="s">
        <v>101</v>
      </c>
      <c r="S72">
        <f>SUMIF(Q$66:Q$78,"=A",D$66:D$78)</f>
        <v>40</v>
      </c>
    </row>
    <row r="73" spans="1:19" x14ac:dyDescent="0.3">
      <c r="B73" s="76">
        <f t="shared" si="3"/>
        <v>0.4513888888888889</v>
      </c>
      <c r="C73" s="76">
        <f t="shared" si="4"/>
        <v>0.5347222222222221</v>
      </c>
      <c r="D73" s="144">
        <v>15</v>
      </c>
      <c r="E73" s="30" t="s">
        <v>90</v>
      </c>
      <c r="F73" s="130"/>
      <c r="G73" s="76">
        <f t="shared" si="5"/>
        <v>0.46527777777777785</v>
      </c>
      <c r="H73" s="76">
        <f t="shared" si="6"/>
        <v>0.54861111111111094</v>
      </c>
      <c r="I73" s="131">
        <v>5</v>
      </c>
      <c r="J73" s="30" t="s">
        <v>21</v>
      </c>
      <c r="L73" s="76">
        <f t="shared" si="7"/>
        <v>0.46180555555555558</v>
      </c>
      <c r="M73" s="76">
        <f t="shared" si="8"/>
        <v>0.54513888888888884</v>
      </c>
      <c r="N73" s="131">
        <v>5</v>
      </c>
      <c r="O73" s="55" t="s">
        <v>22</v>
      </c>
      <c r="Q73" s="53" t="s">
        <v>100</v>
      </c>
      <c r="R73" s="53"/>
    </row>
    <row r="74" spans="1:19" x14ac:dyDescent="0.3">
      <c r="B74" s="76">
        <f t="shared" si="3"/>
        <v>0.46180555555555558</v>
      </c>
      <c r="C74" s="76">
        <f t="shared" si="4"/>
        <v>0.54513888888888873</v>
      </c>
      <c r="D74" s="1">
        <v>20</v>
      </c>
      <c r="E74" s="30" t="s">
        <v>91</v>
      </c>
      <c r="F74" s="130"/>
      <c r="G74" s="76">
        <f t="shared" si="5"/>
        <v>0.46875000000000006</v>
      </c>
      <c r="H74" s="76">
        <f t="shared" si="6"/>
        <v>0.55208333333333315</v>
      </c>
      <c r="I74" s="131">
        <v>10</v>
      </c>
      <c r="J74" s="55" t="s">
        <v>22</v>
      </c>
      <c r="L74" s="76">
        <f t="shared" si="7"/>
        <v>0.46527777777777779</v>
      </c>
      <c r="M74" s="76">
        <f t="shared" si="8"/>
        <v>0.54861111111111105</v>
      </c>
      <c r="N74" s="146">
        <v>15</v>
      </c>
      <c r="O74" s="30" t="s">
        <v>90</v>
      </c>
      <c r="Q74" s="53" t="s">
        <v>100</v>
      </c>
    </row>
    <row r="75" spans="1:19" x14ac:dyDescent="0.3">
      <c r="B75" s="74"/>
      <c r="C75" s="74"/>
      <c r="D75" s="11"/>
      <c r="E75" s="130"/>
      <c r="F75" s="130"/>
      <c r="G75" s="130"/>
      <c r="H75" s="7"/>
      <c r="I75" s="7"/>
      <c r="J75" s="7"/>
      <c r="K75" s="26"/>
    </row>
    <row r="76" spans="1:19" ht="14.4" customHeight="1" x14ac:dyDescent="0.3">
      <c r="B76" s="75"/>
      <c r="C76" s="75"/>
      <c r="D76" s="129"/>
      <c r="E76" s="304" t="s">
        <v>11</v>
      </c>
      <c r="F76" s="304"/>
      <c r="G76" s="304"/>
      <c r="H76" s="304"/>
      <c r="I76" s="304"/>
      <c r="J76" s="130"/>
      <c r="K76" s="26"/>
    </row>
    <row r="77" spans="1:19" ht="14.4" customHeight="1" x14ac:dyDescent="0.3">
      <c r="B77" s="76">
        <f>B74+TIME(0,$D74,0)</f>
        <v>0.47569444444444448</v>
      </c>
      <c r="C77" s="76">
        <f>C74+TIME(0,$D74,0)</f>
        <v>0.55902777777777757</v>
      </c>
      <c r="D77" s="85">
        <v>20</v>
      </c>
      <c r="E77" s="305" t="s">
        <v>59</v>
      </c>
      <c r="F77" s="305"/>
      <c r="G77" s="305"/>
      <c r="H77" s="305"/>
      <c r="I77" s="305"/>
      <c r="J77" s="305"/>
      <c r="K77" s="305"/>
      <c r="L77" s="305"/>
      <c r="M77" s="305"/>
      <c r="N77" s="305"/>
      <c r="O77" s="305"/>
      <c r="Q77" t="s">
        <v>101</v>
      </c>
    </row>
    <row r="78" spans="1:19" x14ac:dyDescent="0.3">
      <c r="B78" s="76">
        <f t="shared" si="3"/>
        <v>0.48958333333333337</v>
      </c>
      <c r="C78" s="76">
        <f t="shared" si="4"/>
        <v>0.57291666666666641</v>
      </c>
      <c r="D78" s="84">
        <v>5</v>
      </c>
      <c r="E78" s="299" t="s">
        <v>96</v>
      </c>
      <c r="F78" s="300"/>
      <c r="G78" s="300"/>
      <c r="H78" s="300"/>
      <c r="I78" s="300"/>
      <c r="J78" s="300"/>
      <c r="K78" s="300"/>
      <c r="L78" s="300"/>
      <c r="M78" s="300"/>
      <c r="N78" s="300"/>
      <c r="O78" s="301"/>
      <c r="Q78" t="s">
        <v>101</v>
      </c>
    </row>
    <row r="79" spans="1:19" hidden="1" x14ac:dyDescent="0.3">
      <c r="A79" s="128"/>
      <c r="B79" s="78"/>
      <c r="C79" s="78" t="s">
        <v>14</v>
      </c>
      <c r="D79" s="128">
        <f>SUM($D66,D70:D74,$D77:$D78)</f>
        <v>110</v>
      </c>
      <c r="G79" s="128"/>
      <c r="H79" s="128"/>
      <c r="I79" s="133">
        <f>SUM($D66,I70:I74,$D77:$D78)</f>
        <v>110</v>
      </c>
      <c r="N79" s="133">
        <f>SUM($D66,N70:N74,$D77:$D78)</f>
        <v>110</v>
      </c>
    </row>
    <row r="80" spans="1:19" x14ac:dyDescent="0.3">
      <c r="A80" s="133"/>
      <c r="B80" s="78"/>
      <c r="C80" s="78"/>
      <c r="D80" s="133"/>
      <c r="G80" s="133"/>
      <c r="H80" s="133"/>
      <c r="I80" s="133"/>
      <c r="N80" s="133"/>
    </row>
    <row r="81" spans="1:15" x14ac:dyDescent="0.3">
      <c r="B81" s="61"/>
      <c r="C81" s="61"/>
      <c r="D81" s="292" t="s">
        <v>89</v>
      </c>
      <c r="E81" s="292"/>
      <c r="F81" s="292"/>
      <c r="G81" s="292"/>
      <c r="H81" s="292"/>
      <c r="I81" s="292"/>
      <c r="J81" s="292"/>
    </row>
    <row r="83" spans="1:15" x14ac:dyDescent="0.3">
      <c r="B83" s="61"/>
      <c r="C83" s="61"/>
      <c r="E83" t="s">
        <v>25</v>
      </c>
      <c r="G83" s="61"/>
      <c r="H83" s="61"/>
    </row>
    <row r="84" spans="1:15" x14ac:dyDescent="0.3">
      <c r="B84" s="61"/>
      <c r="C84" s="61"/>
      <c r="E84" t="s">
        <v>26</v>
      </c>
      <c r="G84" s="61"/>
      <c r="H84" s="61"/>
    </row>
    <row r="86" spans="1:15" s="105" customFormat="1" x14ac:dyDescent="0.3">
      <c r="B86" s="14"/>
      <c r="C86" s="14"/>
      <c r="G86" s="14"/>
      <c r="H86" s="14"/>
    </row>
    <row r="87" spans="1:15" x14ac:dyDescent="0.3">
      <c r="A87" t="s">
        <v>74</v>
      </c>
    </row>
    <row r="88" spans="1:15" x14ac:dyDescent="0.3">
      <c r="A88" s="111"/>
      <c r="B88" s="111"/>
      <c r="C88"/>
      <c r="F88" s="111"/>
      <c r="G88" s="111"/>
      <c r="H88"/>
    </row>
    <row r="90" spans="1:15" x14ac:dyDescent="0.3">
      <c r="B90" s="290">
        <v>2</v>
      </c>
      <c r="C90" s="290"/>
      <c r="D90" s="2" t="s">
        <v>0</v>
      </c>
      <c r="E90" s="2"/>
      <c r="F90" s="6"/>
      <c r="G90" s="31"/>
      <c r="H90"/>
    </row>
    <row r="91" spans="1:15" x14ac:dyDescent="0.3">
      <c r="B91" s="290"/>
      <c r="C91" s="290"/>
      <c r="D91" s="8" t="s">
        <v>1</v>
      </c>
      <c r="E91" s="8"/>
      <c r="F91" s="6"/>
      <c r="G91" s="31"/>
      <c r="H91"/>
    </row>
    <row r="92" spans="1:15" x14ac:dyDescent="0.3">
      <c r="B92" s="290"/>
      <c r="C92" s="290"/>
      <c r="D92" s="29" t="s">
        <v>2</v>
      </c>
      <c r="E92" s="29"/>
      <c r="G92"/>
      <c r="H92"/>
    </row>
    <row r="93" spans="1:15" x14ac:dyDescent="0.3">
      <c r="B93" s="128"/>
      <c r="C93" s="128"/>
      <c r="G93" s="128"/>
      <c r="H93" s="128"/>
    </row>
    <row r="94" spans="1:15" x14ac:dyDescent="0.3">
      <c r="B94" s="128"/>
      <c r="C94" s="128"/>
      <c r="E94" s="306" t="s">
        <v>3</v>
      </c>
      <c r="F94" s="306"/>
      <c r="G94" s="306"/>
      <c r="H94" s="306"/>
      <c r="I94" s="306"/>
    </row>
    <row r="95" spans="1:15" x14ac:dyDescent="0.3">
      <c r="B95" s="291" t="s">
        <v>4</v>
      </c>
      <c r="C95" s="291"/>
      <c r="D95" s="127" t="s">
        <v>5</v>
      </c>
      <c r="E95" s="13" t="s">
        <v>6</v>
      </c>
      <c r="F95" s="12"/>
      <c r="G95" s="297" t="s">
        <v>4</v>
      </c>
      <c r="H95" s="298"/>
      <c r="I95" s="13" t="s">
        <v>5</v>
      </c>
      <c r="J95" s="13" t="s">
        <v>6</v>
      </c>
      <c r="L95" s="297" t="s">
        <v>4</v>
      </c>
      <c r="M95" s="298"/>
      <c r="N95" s="13" t="s">
        <v>5</v>
      </c>
      <c r="O95" s="13" t="s">
        <v>6</v>
      </c>
    </row>
    <row r="96" spans="1:15" x14ac:dyDescent="0.3">
      <c r="B96" s="9">
        <v>0.4236111111111111</v>
      </c>
      <c r="C96" s="9">
        <v>0.51388888888888895</v>
      </c>
      <c r="D96" s="131">
        <v>30</v>
      </c>
      <c r="E96" s="299" t="s">
        <v>15</v>
      </c>
      <c r="F96" s="300"/>
      <c r="G96" s="300"/>
      <c r="H96" s="300"/>
      <c r="I96" s="300"/>
      <c r="J96" s="300"/>
      <c r="K96" s="300"/>
      <c r="L96" s="300"/>
      <c r="M96" s="300"/>
      <c r="N96" s="300"/>
      <c r="O96" s="301"/>
    </row>
    <row r="97" spans="2:15" x14ac:dyDescent="0.3">
      <c r="B97" s="128"/>
      <c r="C97" s="11"/>
      <c r="D97" s="11"/>
      <c r="E97" s="130"/>
      <c r="F97" s="130"/>
      <c r="G97" s="130"/>
      <c r="H97" s="130"/>
      <c r="I97" s="130"/>
      <c r="J97" s="130"/>
      <c r="K97" s="26"/>
      <c r="M97" s="77"/>
      <c r="N97" s="77"/>
    </row>
    <row r="98" spans="2:15" x14ac:dyDescent="0.3">
      <c r="B98" s="128"/>
      <c r="C98" s="129"/>
      <c r="D98" s="129"/>
      <c r="E98" s="302" t="s">
        <v>9</v>
      </c>
      <c r="F98" s="302"/>
      <c r="G98" s="302"/>
      <c r="H98" s="302"/>
      <c r="I98" s="302"/>
      <c r="J98" s="130"/>
      <c r="K98" s="26"/>
      <c r="M98" s="77"/>
      <c r="N98" s="77"/>
    </row>
    <row r="99" spans="2:15" ht="15.6" x14ac:dyDescent="0.3">
      <c r="B99" s="303" t="s">
        <v>16</v>
      </c>
      <c r="C99" s="303"/>
      <c r="D99" s="303"/>
      <c r="E99" s="303"/>
      <c r="F99" s="24"/>
      <c r="G99" s="303" t="s">
        <v>17</v>
      </c>
      <c r="H99" s="303"/>
      <c r="I99" s="303"/>
      <c r="J99" s="303"/>
      <c r="K99" s="25"/>
      <c r="L99" s="303" t="s">
        <v>54</v>
      </c>
      <c r="M99" s="303"/>
      <c r="N99" s="303"/>
      <c r="O99" s="303"/>
    </row>
    <row r="100" spans="2:15" x14ac:dyDescent="0.3">
      <c r="B100" s="76">
        <v>0.44444444444444442</v>
      </c>
      <c r="C100" s="76">
        <v>0.53472222222222221</v>
      </c>
      <c r="D100" s="59">
        <v>20</v>
      </c>
      <c r="E100" s="54" t="s">
        <v>18</v>
      </c>
      <c r="F100" s="130"/>
      <c r="G100" s="76">
        <v>0.44444444444444442</v>
      </c>
      <c r="H100" s="76">
        <v>0.53472222222222221</v>
      </c>
      <c r="I100" s="131">
        <v>20</v>
      </c>
      <c r="J100" s="54" t="s">
        <v>18</v>
      </c>
      <c r="L100" s="76">
        <v>0.44444444444444442</v>
      </c>
      <c r="M100" s="76">
        <v>0.53472222222222221</v>
      </c>
      <c r="N100" s="131">
        <v>30</v>
      </c>
      <c r="O100" s="56" t="s">
        <v>20</v>
      </c>
    </row>
    <row r="101" spans="2:15" x14ac:dyDescent="0.3">
      <c r="B101" s="76">
        <v>0.45833333333333331</v>
      </c>
      <c r="C101" s="76">
        <v>4.8611111111111112E-2</v>
      </c>
      <c r="D101" s="1">
        <v>5</v>
      </c>
      <c r="E101" s="30" t="s">
        <v>21</v>
      </c>
      <c r="F101" s="130"/>
      <c r="G101" s="9">
        <v>0.45833333333333331</v>
      </c>
      <c r="H101" s="9">
        <v>4.8611111111111112E-2</v>
      </c>
      <c r="I101" s="131">
        <v>20</v>
      </c>
      <c r="J101" s="30" t="s">
        <v>19</v>
      </c>
      <c r="L101" s="9">
        <v>0.46527777777777773</v>
      </c>
      <c r="M101" s="9">
        <v>5.5555555555555552E-2</v>
      </c>
      <c r="N101" s="131">
        <v>15</v>
      </c>
      <c r="O101" s="30" t="s">
        <v>18</v>
      </c>
    </row>
    <row r="102" spans="2:15" x14ac:dyDescent="0.3">
      <c r="B102" s="76">
        <v>0.46180555555555558</v>
      </c>
      <c r="C102" s="76">
        <v>5.2083333333333336E-2</v>
      </c>
      <c r="D102" s="1">
        <v>10</v>
      </c>
      <c r="E102" s="55" t="s">
        <v>22</v>
      </c>
      <c r="F102" s="130"/>
      <c r="G102" s="9">
        <v>0.47222222222222227</v>
      </c>
      <c r="H102" s="9">
        <v>6.25E-2</v>
      </c>
      <c r="I102" s="131">
        <v>5</v>
      </c>
      <c r="J102" s="30" t="s">
        <v>21</v>
      </c>
      <c r="L102" s="9">
        <v>0.47569444444444442</v>
      </c>
      <c r="M102" s="9">
        <v>6.5972222222222224E-2</v>
      </c>
      <c r="N102" s="131">
        <v>5</v>
      </c>
      <c r="O102" s="30" t="s">
        <v>21</v>
      </c>
    </row>
    <row r="103" spans="2:15" x14ac:dyDescent="0.3">
      <c r="B103" s="76">
        <v>0.46875</v>
      </c>
      <c r="C103" s="76">
        <v>5.9027777777777783E-2</v>
      </c>
      <c r="D103" s="1">
        <v>20</v>
      </c>
      <c r="E103" s="30" t="s">
        <v>19</v>
      </c>
      <c r="F103" s="130"/>
      <c r="G103" s="9">
        <v>0.47569444444444442</v>
      </c>
      <c r="H103" s="9">
        <v>6.5972222222222224E-2</v>
      </c>
      <c r="I103" s="131">
        <v>10</v>
      </c>
      <c r="J103" s="55" t="s">
        <v>22</v>
      </c>
      <c r="L103" s="9">
        <v>0.47916666666666669</v>
      </c>
      <c r="M103" s="9">
        <v>6.9444444444444434E-2</v>
      </c>
      <c r="N103" s="131">
        <v>5</v>
      </c>
      <c r="O103" s="55" t="s">
        <v>22</v>
      </c>
    </row>
    <row r="104" spans="2:15" x14ac:dyDescent="0.3">
      <c r="B104" s="73"/>
      <c r="C104" s="73"/>
      <c r="D104" s="11"/>
      <c r="E104" s="130"/>
      <c r="F104" s="130"/>
      <c r="G104" s="130"/>
      <c r="H104" s="7"/>
      <c r="I104" s="7"/>
      <c r="J104" s="7"/>
      <c r="K104" s="26"/>
    </row>
    <row r="105" spans="2:15" x14ac:dyDescent="0.3">
      <c r="B105" s="73"/>
      <c r="C105" s="73"/>
      <c r="D105" s="129"/>
      <c r="E105" s="304" t="s">
        <v>11</v>
      </c>
      <c r="F105" s="304"/>
      <c r="G105" s="304"/>
      <c r="H105" s="304"/>
      <c r="I105" s="304"/>
      <c r="J105" s="130"/>
      <c r="K105" s="26"/>
    </row>
    <row r="106" spans="2:15" x14ac:dyDescent="0.3">
      <c r="B106" s="83">
        <v>0.4826388888888889</v>
      </c>
      <c r="C106" s="83">
        <v>7.2916666666666671E-2</v>
      </c>
      <c r="D106" s="85">
        <v>15</v>
      </c>
      <c r="E106" s="305" t="s">
        <v>59</v>
      </c>
      <c r="F106" s="305"/>
      <c r="G106" s="305"/>
      <c r="H106" s="305"/>
      <c r="I106" s="305"/>
      <c r="J106" s="305"/>
      <c r="K106" s="305"/>
      <c r="L106" s="305"/>
      <c r="M106" s="305"/>
      <c r="N106" s="305"/>
      <c r="O106" s="305"/>
    </row>
    <row r="107" spans="2:15" x14ac:dyDescent="0.3">
      <c r="B107" s="76">
        <v>0.49305555555555558</v>
      </c>
      <c r="C107" s="76">
        <v>8.3333333333333329E-2</v>
      </c>
      <c r="D107" s="84">
        <v>10</v>
      </c>
      <c r="E107" s="294" t="s">
        <v>23</v>
      </c>
      <c r="F107" s="295"/>
      <c r="G107" s="295"/>
      <c r="H107" s="295"/>
      <c r="I107" s="295"/>
      <c r="J107" s="295"/>
      <c r="K107" s="295"/>
      <c r="L107" s="295"/>
      <c r="M107" s="295"/>
      <c r="N107" s="295"/>
      <c r="O107" s="296"/>
    </row>
    <row r="108" spans="2:15" x14ac:dyDescent="0.3">
      <c r="B108" s="128"/>
      <c r="C108" s="78" t="s">
        <v>14</v>
      </c>
      <c r="D108" s="128">
        <f>SUM(D95:D107)</f>
        <v>110</v>
      </c>
      <c r="G108" s="128"/>
      <c r="H108" s="128"/>
      <c r="I108" s="128">
        <f>SUM(I95:I107)+D96+D106+D107</f>
        <v>110</v>
      </c>
      <c r="N108" s="128">
        <f>SUM(N95:N107)+D96+D106+D107</f>
        <v>110</v>
      </c>
    </row>
  </sheetData>
  <mergeCells count="33">
    <mergeCell ref="B60:C62"/>
    <mergeCell ref="E64:I64"/>
    <mergeCell ref="E77:O77"/>
    <mergeCell ref="L95:M95"/>
    <mergeCell ref="E94:I94"/>
    <mergeCell ref="B95:C95"/>
    <mergeCell ref="G95:H95"/>
    <mergeCell ref="E98:I98"/>
    <mergeCell ref="B99:E99"/>
    <mergeCell ref="G99:J99"/>
    <mergeCell ref="L99:O99"/>
    <mergeCell ref="D81:J81"/>
    <mergeCell ref="L39:M39"/>
    <mergeCell ref="E107:O107"/>
    <mergeCell ref="B65:C65"/>
    <mergeCell ref="G65:H65"/>
    <mergeCell ref="L65:M65"/>
    <mergeCell ref="E66:O66"/>
    <mergeCell ref="E68:I68"/>
    <mergeCell ref="B69:E69"/>
    <mergeCell ref="G69:J69"/>
    <mergeCell ref="L69:O69"/>
    <mergeCell ref="E76:I76"/>
    <mergeCell ref="E78:O78"/>
    <mergeCell ref="B90:C92"/>
    <mergeCell ref="E105:I105"/>
    <mergeCell ref="E106:O106"/>
    <mergeCell ref="E96:O96"/>
    <mergeCell ref="B2:C4"/>
    <mergeCell ref="B6:C6"/>
    <mergeCell ref="B34:C36"/>
    <mergeCell ref="B39:C39"/>
    <mergeCell ref="G39:H3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4"/>
  <sheetViews>
    <sheetView showGridLines="0" zoomScale="70" zoomScaleNormal="70" workbookViewId="0">
      <selection activeCell="C31" sqref="C31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" style="16" customWidth="1"/>
    <col min="16" max="16" width="3.21875" style="16" customWidth="1"/>
    <col min="17" max="18" width="6.6640625" style="16" customWidth="1"/>
    <col min="19" max="19" width="14.33203125" style="16" customWidth="1"/>
    <col min="20" max="20" width="22" style="16" customWidth="1"/>
    <col min="21" max="21" width="3.33203125" style="16" customWidth="1"/>
    <col min="22" max="23" width="6.6640625" style="16" customWidth="1"/>
    <col min="24" max="24" width="14.33203125" style="16" customWidth="1"/>
    <col min="25" max="25" width="22" style="16" customWidth="1"/>
    <col min="26" max="16384" width="8.88671875" style="16"/>
  </cols>
  <sheetData>
    <row r="1" spans="1:29" customFormat="1" x14ac:dyDescent="0.3">
      <c r="A1" t="s">
        <v>126</v>
      </c>
      <c r="B1" s="211"/>
      <c r="C1" s="211"/>
    </row>
    <row r="2" spans="1:29" customFormat="1" x14ac:dyDescent="0.3">
      <c r="A2" s="16"/>
      <c r="B2" s="321">
        <v>3</v>
      </c>
      <c r="C2" s="321"/>
      <c r="D2" s="79"/>
      <c r="E2" s="253" t="s">
        <v>132</v>
      </c>
      <c r="F2" s="79"/>
      <c r="G2" s="79"/>
      <c r="H2" s="79"/>
      <c r="I2" s="228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16"/>
      <c r="AA2" s="16"/>
      <c r="AB2" s="16"/>
      <c r="AC2" s="16"/>
    </row>
    <row r="3" spans="1:29" customFormat="1" x14ac:dyDescent="0.3">
      <c r="A3" s="16"/>
      <c r="B3" s="321"/>
      <c r="C3" s="321"/>
      <c r="D3" s="79"/>
      <c r="E3" s="254" t="s">
        <v>133</v>
      </c>
      <c r="F3" s="79"/>
      <c r="G3" s="79"/>
      <c r="H3" s="79"/>
      <c r="I3" s="228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16"/>
      <c r="AA3" s="16"/>
      <c r="AB3" s="16"/>
      <c r="AC3" s="16"/>
    </row>
    <row r="4" spans="1:29" customFormat="1" x14ac:dyDescent="0.3">
      <c r="A4" s="16"/>
      <c r="B4" s="321"/>
      <c r="C4" s="321"/>
      <c r="D4" s="80"/>
      <c r="E4" s="80"/>
      <c r="F4" s="80"/>
      <c r="G4" s="80"/>
      <c r="H4" s="80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16"/>
      <c r="AA4" s="16"/>
      <c r="AB4" s="16"/>
      <c r="AC4" s="16"/>
    </row>
    <row r="5" spans="1:29" customFormat="1" x14ac:dyDescent="0.3">
      <c r="A5" s="16"/>
      <c r="B5" s="230"/>
      <c r="C5" s="230"/>
      <c r="D5" s="229"/>
      <c r="E5" s="229"/>
      <c r="F5" s="229"/>
      <c r="G5" s="230"/>
      <c r="H5" s="230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16"/>
      <c r="AA5" t="s">
        <v>99</v>
      </c>
      <c r="AB5" s="16"/>
      <c r="AC5" s="16"/>
    </row>
    <row r="6" spans="1:29" customFormat="1" x14ac:dyDescent="0.3">
      <c r="A6" s="16"/>
      <c r="B6" s="310" t="s">
        <v>4</v>
      </c>
      <c r="C6" s="311"/>
      <c r="D6" s="224" t="s">
        <v>5</v>
      </c>
      <c r="E6" s="231" t="s">
        <v>6</v>
      </c>
      <c r="F6" s="232"/>
      <c r="G6" s="310" t="s">
        <v>4</v>
      </c>
      <c r="H6" s="311"/>
      <c r="I6" s="222" t="s">
        <v>5</v>
      </c>
      <c r="J6" s="231" t="s">
        <v>6</v>
      </c>
      <c r="K6" s="229"/>
      <c r="L6" s="310" t="s">
        <v>4</v>
      </c>
      <c r="M6" s="311"/>
      <c r="N6" s="222" t="s">
        <v>5</v>
      </c>
      <c r="O6" s="231" t="s">
        <v>6</v>
      </c>
      <c r="P6" s="232"/>
      <c r="Q6" s="310" t="s">
        <v>4</v>
      </c>
      <c r="R6" s="311"/>
      <c r="S6" s="222" t="s">
        <v>5</v>
      </c>
      <c r="T6" s="231" t="s">
        <v>6</v>
      </c>
      <c r="U6" s="229"/>
      <c r="V6" s="310" t="s">
        <v>4</v>
      </c>
      <c r="W6" s="311"/>
      <c r="X6" s="222" t="s">
        <v>5</v>
      </c>
      <c r="Y6" s="231" t="s">
        <v>6</v>
      </c>
      <c r="Z6" s="16"/>
    </row>
    <row r="7" spans="1:29" customFormat="1" x14ac:dyDescent="0.3">
      <c r="A7" s="16"/>
      <c r="B7" s="233">
        <v>0.41666666666666669</v>
      </c>
      <c r="C7" s="233">
        <v>0.5</v>
      </c>
      <c r="D7" s="148">
        <v>5</v>
      </c>
      <c r="E7" s="312" t="s">
        <v>27</v>
      </c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  <c r="R7" s="313"/>
      <c r="S7" s="313"/>
      <c r="T7" s="313"/>
      <c r="U7" s="313"/>
      <c r="V7" s="313"/>
      <c r="W7" s="313"/>
      <c r="X7" s="313"/>
      <c r="Y7" s="314"/>
      <c r="Z7" s="16"/>
      <c r="AA7" t="s">
        <v>101</v>
      </c>
    </row>
    <row r="8" spans="1:29" customFormat="1" ht="23.4" x14ac:dyDescent="0.3">
      <c r="A8" s="16"/>
      <c r="B8" s="234">
        <f>B7+TIME(0,D7,0)</f>
        <v>0.4201388888888889</v>
      </c>
      <c r="C8" s="234">
        <f>C7+TIME(0,D7,0)</f>
        <v>0.50347222222222221</v>
      </c>
      <c r="D8" s="148">
        <v>10</v>
      </c>
      <c r="E8" s="315" t="s">
        <v>80</v>
      </c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317"/>
      <c r="Z8" s="16"/>
      <c r="AA8" t="s">
        <v>100</v>
      </c>
    </row>
    <row r="9" spans="1:29" customFormat="1" x14ac:dyDescent="0.3">
      <c r="A9" s="16"/>
      <c r="B9" s="152"/>
      <c r="C9" s="152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229"/>
      <c r="V9" s="229"/>
      <c r="W9" s="229"/>
      <c r="X9" s="229"/>
      <c r="Y9" s="229"/>
      <c r="Z9" s="16"/>
      <c r="AA9" s="53"/>
      <c r="AB9" s="53" t="s">
        <v>102</v>
      </c>
      <c r="AC9">
        <f>SUMIF(AA$7:AA$15,"=P",D$7:D$15)</f>
        <v>45</v>
      </c>
    </row>
    <row r="10" spans="1:29" customFormat="1" ht="15.6" customHeight="1" x14ac:dyDescent="0.3">
      <c r="A10" s="23"/>
      <c r="B10" s="318" t="s">
        <v>29</v>
      </c>
      <c r="C10" s="319"/>
      <c r="D10" s="319"/>
      <c r="E10" s="320"/>
      <c r="F10" s="235"/>
      <c r="G10" s="318" t="s">
        <v>53</v>
      </c>
      <c r="H10" s="319"/>
      <c r="I10" s="319"/>
      <c r="J10" s="320"/>
      <c r="K10" s="236"/>
      <c r="L10" s="318" t="s">
        <v>30</v>
      </c>
      <c r="M10" s="319"/>
      <c r="N10" s="319"/>
      <c r="O10" s="320"/>
      <c r="P10" s="235"/>
      <c r="Q10" s="318" t="s">
        <v>51</v>
      </c>
      <c r="R10" s="319"/>
      <c r="S10" s="319"/>
      <c r="T10" s="320"/>
      <c r="U10" s="237"/>
      <c r="V10" s="318" t="s">
        <v>92</v>
      </c>
      <c r="W10" s="319"/>
      <c r="X10" s="319"/>
      <c r="Y10" s="320"/>
      <c r="Z10" s="23"/>
      <c r="AA10" s="53"/>
      <c r="AB10" t="s">
        <v>100</v>
      </c>
      <c r="AC10">
        <f>SUMIF(AA$7:AA$15,"=T",D$7:D$15)</f>
        <v>55</v>
      </c>
    </row>
    <row r="11" spans="1:29" customFormat="1" ht="28.8" x14ac:dyDescent="0.3">
      <c r="A11" s="16"/>
      <c r="B11" s="234">
        <f>B8+TIME(0,$D8,0)</f>
        <v>0.42708333333333331</v>
      </c>
      <c r="C11" s="234">
        <f>C8+TIME(0,$D8,0)</f>
        <v>0.51041666666666663</v>
      </c>
      <c r="D11" s="148">
        <v>45</v>
      </c>
      <c r="E11" s="271" t="s">
        <v>31</v>
      </c>
      <c r="F11" s="89"/>
      <c r="G11" s="234">
        <f>$B8+TIME(0,$D8,0)</f>
        <v>0.42708333333333331</v>
      </c>
      <c r="H11" s="234">
        <f>$C8+TIME(0,$D8,0)</f>
        <v>0.51041666666666663</v>
      </c>
      <c r="I11" s="148">
        <v>30</v>
      </c>
      <c r="J11" s="271" t="s">
        <v>90</v>
      </c>
      <c r="K11" s="153"/>
      <c r="L11" s="234">
        <f>$B8+TIME(0,$D8,0)</f>
        <v>0.42708333333333331</v>
      </c>
      <c r="M11" s="234">
        <f>$C8+TIME(0,$D8,0)</f>
        <v>0.51041666666666663</v>
      </c>
      <c r="N11" s="148">
        <v>30</v>
      </c>
      <c r="O11" s="271" t="s">
        <v>33</v>
      </c>
      <c r="P11" s="89"/>
      <c r="Q11" s="234">
        <f>$B8+TIME(0,$D8,0)</f>
        <v>0.42708333333333331</v>
      </c>
      <c r="R11" s="234">
        <f>$C8+TIME(0,$D8,0)</f>
        <v>0.51041666666666663</v>
      </c>
      <c r="S11" s="148">
        <v>45</v>
      </c>
      <c r="T11" s="271" t="s">
        <v>34</v>
      </c>
      <c r="U11" s="229"/>
      <c r="V11" s="234">
        <f>$B8+TIME(0,$D8,0)</f>
        <v>0.42708333333333331</v>
      </c>
      <c r="W11" s="234">
        <f>$C8+TIME(0,$D8,0)</f>
        <v>0.51041666666666663</v>
      </c>
      <c r="X11" s="148">
        <v>30</v>
      </c>
      <c r="Y11" s="271" t="s">
        <v>90</v>
      </c>
      <c r="Z11" s="16"/>
      <c r="AA11" s="53" t="s">
        <v>100</v>
      </c>
      <c r="AB11" t="s">
        <v>101</v>
      </c>
      <c r="AC11">
        <f>SUMIF(AA$7:AA$15,"=A",D$7:D$15)</f>
        <v>10</v>
      </c>
    </row>
    <row r="12" spans="1:29" customFormat="1" ht="28.8" x14ac:dyDescent="0.3">
      <c r="A12" s="16"/>
      <c r="B12" s="234">
        <f>B11+TIME(0,D11,0)</f>
        <v>0.45833333333333331</v>
      </c>
      <c r="C12" s="234">
        <f>C11+TIME(0,D11,0)</f>
        <v>0.54166666666666663</v>
      </c>
      <c r="D12" s="148">
        <v>45</v>
      </c>
      <c r="E12" s="271" t="s">
        <v>34</v>
      </c>
      <c r="F12" s="89"/>
      <c r="G12" s="234">
        <f>G11+TIME(0,$I11,0)</f>
        <v>0.44791666666666663</v>
      </c>
      <c r="H12" s="234">
        <f>H11+TIME(0,$I11,0)</f>
        <v>0.53125</v>
      </c>
      <c r="I12" s="148">
        <v>45</v>
      </c>
      <c r="J12" s="271" t="s">
        <v>34</v>
      </c>
      <c r="K12" s="153"/>
      <c r="L12" s="234">
        <f>L11+TIME(0,$N11,0)</f>
        <v>0.44791666666666663</v>
      </c>
      <c r="M12" s="234">
        <f>M11+TIME(0,$N11,0)</f>
        <v>0.53125</v>
      </c>
      <c r="N12" s="148">
        <v>15</v>
      </c>
      <c r="O12" s="271" t="s">
        <v>35</v>
      </c>
      <c r="P12" s="89"/>
      <c r="Q12" s="234">
        <f>Q11+TIME(0,$S11,0)</f>
        <v>0.45833333333333331</v>
      </c>
      <c r="R12" s="234">
        <f>R11+TIME(0,$S11,0)</f>
        <v>0.54166666666666663</v>
      </c>
      <c r="S12" s="148">
        <v>15</v>
      </c>
      <c r="T12" s="271" t="s">
        <v>62</v>
      </c>
      <c r="U12" s="229"/>
      <c r="V12" s="234">
        <f>V11+TIME(0,$X11,0)</f>
        <v>0.44791666666666663</v>
      </c>
      <c r="W12" s="234">
        <f>W11+TIME(0,$X11,0)</f>
        <v>0.53125</v>
      </c>
      <c r="X12" s="148">
        <v>45</v>
      </c>
      <c r="Y12" s="271" t="s">
        <v>33</v>
      </c>
      <c r="Z12" s="16"/>
      <c r="AA12" s="53" t="s">
        <v>102</v>
      </c>
      <c r="AB12" s="16"/>
      <c r="AC12" s="16"/>
    </row>
    <row r="13" spans="1:29" customFormat="1" ht="28.8" x14ac:dyDescent="0.3">
      <c r="A13" s="16"/>
      <c r="B13" s="238"/>
      <c r="C13" s="238"/>
      <c r="D13" s="239"/>
      <c r="E13" s="239"/>
      <c r="F13" s="89"/>
      <c r="G13" s="234">
        <f>G12+TIME(0,$I12,0)</f>
        <v>0.47916666666666663</v>
      </c>
      <c r="H13" s="234">
        <f>H12+TIME(0,$I12,0)</f>
        <v>0.5625</v>
      </c>
      <c r="I13" s="148">
        <v>15</v>
      </c>
      <c r="J13" s="271" t="s">
        <v>62</v>
      </c>
      <c r="K13" s="153"/>
      <c r="L13" s="234">
        <f>L12+TIME(0,$N12,0)</f>
        <v>0.45833333333333331</v>
      </c>
      <c r="M13" s="234">
        <f>M12+TIME(0,$N12,0)</f>
        <v>0.54166666666666663</v>
      </c>
      <c r="N13" s="148">
        <v>45</v>
      </c>
      <c r="O13" s="271" t="s">
        <v>31</v>
      </c>
      <c r="P13" s="89"/>
      <c r="Q13" s="234">
        <f>Q12+TIME(0,$S12,0)</f>
        <v>0.46875</v>
      </c>
      <c r="R13" s="234">
        <f>R12+TIME(0,$S12,0)</f>
        <v>0.55208333333333326</v>
      </c>
      <c r="S13" s="148">
        <v>30</v>
      </c>
      <c r="T13" s="271" t="s">
        <v>90</v>
      </c>
      <c r="U13" s="229"/>
      <c r="V13" s="234">
        <f>V12+TIME(0,$X12,0)</f>
        <v>0.47916666666666663</v>
      </c>
      <c r="W13" s="234">
        <f>W12+TIME(0,$X12,0)</f>
        <v>0.5625</v>
      </c>
      <c r="X13" s="148">
        <v>15</v>
      </c>
      <c r="Y13" s="271" t="s">
        <v>35</v>
      </c>
      <c r="Z13" s="16"/>
      <c r="AA13" s="53"/>
      <c r="AB13" s="53"/>
    </row>
    <row r="14" spans="1:29" customFormat="1" x14ac:dyDescent="0.3">
      <c r="A14" s="16"/>
      <c r="B14" s="152"/>
      <c r="C14" s="152"/>
      <c r="D14" s="89"/>
      <c r="E14" s="89"/>
      <c r="F14" s="89"/>
      <c r="G14" s="152"/>
      <c r="H14" s="152"/>
      <c r="I14" s="89"/>
      <c r="J14" s="89"/>
      <c r="K14" s="153"/>
      <c r="L14" s="152"/>
      <c r="M14" s="152"/>
      <c r="N14" s="89"/>
      <c r="O14" s="89"/>
      <c r="P14" s="89"/>
      <c r="Q14" s="152"/>
      <c r="R14" s="152"/>
      <c r="S14" s="89"/>
      <c r="T14" s="89"/>
      <c r="U14" s="229"/>
      <c r="V14" s="152"/>
      <c r="W14" s="152"/>
      <c r="X14" s="89"/>
      <c r="Y14" s="89"/>
      <c r="Z14" s="16"/>
      <c r="AA14" s="53"/>
    </row>
    <row r="15" spans="1:29" customFormat="1" x14ac:dyDescent="0.3">
      <c r="A15" s="97"/>
      <c r="B15" s="234">
        <f>B12+TIME(0,D12,0)</f>
        <v>0.48958333333333331</v>
      </c>
      <c r="C15" s="234">
        <f>C12+TIME(0,D12,0)</f>
        <v>0.57291666666666663</v>
      </c>
      <c r="D15" s="148">
        <v>5</v>
      </c>
      <c r="E15" s="307" t="s">
        <v>85</v>
      </c>
      <c r="F15" s="308"/>
      <c r="G15" s="308"/>
      <c r="H15" s="308"/>
      <c r="I15" s="308"/>
      <c r="J15" s="308"/>
      <c r="K15" s="308"/>
      <c r="L15" s="308"/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308"/>
      <c r="X15" s="308"/>
      <c r="Y15" s="309"/>
      <c r="Z15" s="97"/>
      <c r="AA15" t="s">
        <v>101</v>
      </c>
    </row>
    <row r="16" spans="1:29" customFormat="1" hidden="1" x14ac:dyDescent="0.3">
      <c r="B16" s="221"/>
      <c r="C16" s="241" t="s">
        <v>14</v>
      </c>
      <c r="D16" s="221">
        <f>SUM(D7:D15)</f>
        <v>110</v>
      </c>
      <c r="E16" s="228"/>
      <c r="F16" s="228"/>
      <c r="G16" s="242"/>
      <c r="H16" s="242"/>
      <c r="I16" s="221">
        <f>SUM(I11:I13)+$D7+$D8+D15</f>
        <v>110</v>
      </c>
      <c r="J16" s="228"/>
      <c r="K16" s="229"/>
      <c r="L16" s="229"/>
      <c r="M16" s="229"/>
      <c r="N16" s="221">
        <f>SUM(N11:N13)+$D7+$D8+D15</f>
        <v>110</v>
      </c>
      <c r="O16" s="229"/>
      <c r="P16" s="229"/>
      <c r="Q16" s="229"/>
      <c r="R16" s="229"/>
      <c r="S16" s="221">
        <f>SUM(S11:S13)+$D7+$D8+D15</f>
        <v>110</v>
      </c>
      <c r="T16" s="229"/>
      <c r="U16" s="229"/>
      <c r="V16" s="229"/>
      <c r="W16" s="229"/>
      <c r="X16" s="221">
        <f>SUM(X11:X13)+$D7+$D8+D15</f>
        <v>110</v>
      </c>
      <c r="Y16" s="229"/>
      <c r="Z16" s="16"/>
    </row>
    <row r="17" spans="1:29" customFormat="1" x14ac:dyDescent="0.3">
      <c r="B17" s="211"/>
      <c r="C17" s="78"/>
      <c r="D17" s="211"/>
      <c r="E17" s="21"/>
      <c r="F17" s="21"/>
      <c r="G17" s="20"/>
      <c r="H17" s="20"/>
      <c r="I17" s="211"/>
      <c r="J17" s="21"/>
      <c r="K17" s="16"/>
      <c r="L17" s="16"/>
      <c r="M17" s="16"/>
      <c r="N17" s="211"/>
      <c r="O17" s="16"/>
      <c r="P17" s="16"/>
      <c r="Q17" s="16"/>
      <c r="R17" s="16"/>
      <c r="S17" s="211"/>
      <c r="T17" s="16"/>
      <c r="U17" s="16"/>
      <c r="V17" s="16"/>
      <c r="W17" s="16"/>
      <c r="X17" s="211"/>
      <c r="Y17" s="16"/>
      <c r="Z17" s="16"/>
    </row>
    <row r="18" spans="1:29" customFormat="1" x14ac:dyDescent="0.3">
      <c r="B18" s="211"/>
      <c r="C18" s="78"/>
      <c r="D18" s="292" t="s">
        <v>89</v>
      </c>
      <c r="E18" s="292"/>
      <c r="F18" s="292"/>
      <c r="G18" s="292"/>
      <c r="H18" s="292"/>
      <c r="I18" s="292"/>
      <c r="J18" s="292"/>
      <c r="K18" s="292"/>
      <c r="L18" s="292"/>
      <c r="M18" s="292"/>
      <c r="N18" s="292"/>
      <c r="O18" s="292"/>
      <c r="P18" s="292"/>
      <c r="Q18" s="292"/>
      <c r="R18" s="292"/>
      <c r="S18" s="292"/>
      <c r="T18" s="292"/>
      <c r="U18" s="16"/>
      <c r="V18" s="16"/>
      <c r="W18" s="16"/>
      <c r="X18" s="211"/>
      <c r="Y18" s="16"/>
      <c r="Z18" s="16"/>
      <c r="AA18" s="16"/>
      <c r="AB18" s="16"/>
      <c r="AC18" s="16"/>
    </row>
    <row r="19" spans="1:29" customFormat="1" x14ac:dyDescent="0.3">
      <c r="A19" s="16"/>
      <c r="B19" s="15"/>
      <c r="C19" s="15"/>
      <c r="D19" s="16"/>
      <c r="E19" s="16"/>
      <c r="F19" s="16"/>
      <c r="G19" s="15"/>
      <c r="H19" s="15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</row>
    <row r="20" spans="1:29" customFormat="1" x14ac:dyDescent="0.3">
      <c r="A20" s="27"/>
      <c r="B20" s="211"/>
      <c r="C20" s="211"/>
      <c r="D20" s="27"/>
      <c r="E20" s="27" t="s">
        <v>25</v>
      </c>
      <c r="F20" s="27"/>
      <c r="G20" s="211"/>
      <c r="H20" s="211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</row>
    <row r="21" spans="1:29" customFormat="1" x14ac:dyDescent="0.3">
      <c r="A21" s="27"/>
      <c r="B21" s="211"/>
      <c r="C21" s="211"/>
      <c r="D21" s="27"/>
      <c r="E21" s="27" t="s">
        <v>26</v>
      </c>
      <c r="F21" s="27"/>
      <c r="G21" s="211"/>
      <c r="H21" s="211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</row>
    <row r="22" spans="1:29" customFormat="1" x14ac:dyDescent="0.3">
      <c r="A22" s="27"/>
      <c r="B22" s="211"/>
      <c r="C22" s="211"/>
      <c r="D22" s="27"/>
      <c r="E22" s="58" t="s">
        <v>36</v>
      </c>
      <c r="F22" s="27"/>
      <c r="G22" s="211"/>
      <c r="H22" s="211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</row>
    <row r="23" spans="1:29" customFormat="1" x14ac:dyDescent="0.3">
      <c r="A23" s="16"/>
      <c r="B23" s="15"/>
      <c r="C23" s="15"/>
      <c r="D23" s="16"/>
      <c r="E23" s="16"/>
      <c r="F23" s="16"/>
      <c r="G23" s="15"/>
      <c r="H23" s="15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</row>
    <row r="24" spans="1:29" customFormat="1" x14ac:dyDescent="0.3">
      <c r="B24" s="211"/>
      <c r="C24" s="211"/>
    </row>
    <row r="25" spans="1:29" customFormat="1" x14ac:dyDescent="0.3">
      <c r="B25" s="211"/>
      <c r="C25" s="211"/>
    </row>
    <row r="26" spans="1:29" customFormat="1" x14ac:dyDescent="0.3">
      <c r="B26" s="211"/>
      <c r="C26" s="211"/>
    </row>
    <row r="27" spans="1:29" customFormat="1" x14ac:dyDescent="0.3">
      <c r="B27" s="211"/>
      <c r="C27" s="211"/>
    </row>
    <row r="28" spans="1:29" customFormat="1" x14ac:dyDescent="0.3">
      <c r="B28" s="211"/>
      <c r="C28" s="211"/>
    </row>
    <row r="29" spans="1:29" customFormat="1" x14ac:dyDescent="0.3">
      <c r="B29" s="211"/>
      <c r="C29" s="211"/>
    </row>
    <row r="30" spans="1:29" customFormat="1" x14ac:dyDescent="0.3">
      <c r="B30" s="211"/>
      <c r="C30" s="211"/>
    </row>
    <row r="31" spans="1:29" customFormat="1" x14ac:dyDescent="0.3">
      <c r="B31" s="211"/>
      <c r="C31" s="211"/>
    </row>
    <row r="32" spans="1:29" customFormat="1" x14ac:dyDescent="0.3">
      <c r="B32" s="211"/>
      <c r="C32" s="211"/>
    </row>
    <row r="35" spans="1:29" ht="14.4" customHeight="1" x14ac:dyDescent="0.3">
      <c r="B35" s="290">
        <v>3</v>
      </c>
      <c r="C35" s="290"/>
      <c r="D35" s="2" t="s">
        <v>87</v>
      </c>
      <c r="E35" s="2"/>
      <c r="F35" s="2"/>
      <c r="G35" s="2"/>
      <c r="H35" s="2"/>
      <c r="I35" s="17"/>
    </row>
    <row r="36" spans="1:29" ht="14.4" customHeight="1" x14ac:dyDescent="0.3">
      <c r="B36" s="290"/>
      <c r="C36" s="290"/>
      <c r="D36" s="8" t="s">
        <v>88</v>
      </c>
      <c r="E36" s="8"/>
      <c r="F36" s="8"/>
      <c r="G36" s="8"/>
      <c r="H36" s="8"/>
      <c r="I36" s="17"/>
    </row>
    <row r="37" spans="1:29" ht="14.4" customHeight="1" x14ac:dyDescent="0.3">
      <c r="B37" s="290"/>
      <c r="C37" s="290"/>
      <c r="D37" s="29" t="s">
        <v>2</v>
      </c>
      <c r="E37" s="29"/>
      <c r="F37" s="29"/>
      <c r="G37" s="29"/>
      <c r="H37" s="29"/>
    </row>
    <row r="38" spans="1:29" x14ac:dyDescent="0.3">
      <c r="A38" s="16" t="s">
        <v>113</v>
      </c>
    </row>
    <row r="39" spans="1:29" x14ac:dyDescent="0.3">
      <c r="A39" s="16" t="s">
        <v>115</v>
      </c>
      <c r="E39" s="211" t="s">
        <v>3</v>
      </c>
      <c r="AA39" t="s">
        <v>99</v>
      </c>
      <c r="AB39"/>
      <c r="AC39"/>
    </row>
    <row r="40" spans="1:29" ht="14.4" customHeight="1" x14ac:dyDescent="0.3">
      <c r="B40" s="328" t="s">
        <v>4</v>
      </c>
      <c r="C40" s="329"/>
      <c r="D40" s="208" t="s">
        <v>5</v>
      </c>
      <c r="E40" s="213" t="s">
        <v>6</v>
      </c>
      <c r="F40" s="19"/>
      <c r="G40" s="328" t="s">
        <v>4</v>
      </c>
      <c r="H40" s="329"/>
      <c r="I40" s="13" t="s">
        <v>5</v>
      </c>
      <c r="J40" s="213" t="s">
        <v>6</v>
      </c>
      <c r="L40" s="328" t="s">
        <v>4</v>
      </c>
      <c r="M40" s="329"/>
      <c r="N40" s="13" t="s">
        <v>5</v>
      </c>
      <c r="O40" s="213" t="s">
        <v>6</v>
      </c>
      <c r="P40" s="19"/>
      <c r="Q40" s="328" t="s">
        <v>4</v>
      </c>
      <c r="R40" s="329"/>
      <c r="S40" s="13" t="s">
        <v>5</v>
      </c>
      <c r="T40" s="213" t="s">
        <v>6</v>
      </c>
      <c r="V40" s="328" t="s">
        <v>4</v>
      </c>
      <c r="W40" s="329"/>
      <c r="X40" s="13" t="s">
        <v>5</v>
      </c>
      <c r="Y40" s="213" t="s">
        <v>6</v>
      </c>
      <c r="AA40"/>
      <c r="AB40"/>
      <c r="AC40"/>
    </row>
    <row r="41" spans="1:29" x14ac:dyDescent="0.3">
      <c r="B41" s="68">
        <v>0.41666666666666669</v>
      </c>
      <c r="C41" s="68">
        <v>0.5</v>
      </c>
      <c r="D41" s="214">
        <v>5</v>
      </c>
      <c r="E41" s="330" t="s">
        <v>27</v>
      </c>
      <c r="F41" s="331"/>
      <c r="G41" s="331"/>
      <c r="H41" s="331"/>
      <c r="I41" s="331"/>
      <c r="J41" s="331"/>
      <c r="K41" s="331"/>
      <c r="L41" s="331"/>
      <c r="M41" s="331"/>
      <c r="N41" s="331"/>
      <c r="O41" s="331"/>
      <c r="P41" s="331"/>
      <c r="Q41" s="331"/>
      <c r="R41" s="331"/>
      <c r="S41" s="331"/>
      <c r="T41" s="331"/>
      <c r="U41" s="331"/>
      <c r="V41" s="331"/>
      <c r="W41" s="331"/>
      <c r="X41" s="331"/>
      <c r="Y41" s="332"/>
      <c r="AA41" t="s">
        <v>101</v>
      </c>
      <c r="AB41"/>
      <c r="AC41"/>
    </row>
    <row r="42" spans="1:29" ht="23.4" customHeight="1" x14ac:dyDescent="0.3">
      <c r="B42" s="217">
        <f>B41+TIME(0,D41,0)</f>
        <v>0.4201388888888889</v>
      </c>
      <c r="C42" s="217">
        <f>C41+TIME(0,D41,0)</f>
        <v>0.50347222222222221</v>
      </c>
      <c r="D42" s="148">
        <v>10</v>
      </c>
      <c r="E42" s="333" t="s">
        <v>80</v>
      </c>
      <c r="F42" s="334"/>
      <c r="G42" s="334"/>
      <c r="H42" s="334"/>
      <c r="I42" s="334"/>
      <c r="J42" s="334"/>
      <c r="K42" s="334"/>
      <c r="L42" s="334"/>
      <c r="M42" s="334"/>
      <c r="N42" s="334"/>
      <c r="O42" s="334"/>
      <c r="P42" s="334"/>
      <c r="Q42" s="334"/>
      <c r="R42" s="334"/>
      <c r="S42" s="334"/>
      <c r="T42" s="334"/>
      <c r="U42" s="334"/>
      <c r="V42" s="334"/>
      <c r="W42" s="334"/>
      <c r="X42" s="334"/>
      <c r="Y42" s="335"/>
      <c r="AA42" t="s">
        <v>100</v>
      </c>
      <c r="AB42"/>
      <c r="AC42"/>
    </row>
    <row r="43" spans="1:29" ht="23.4" customHeight="1" x14ac:dyDescent="0.3">
      <c r="B43" s="88"/>
      <c r="C43" s="88"/>
      <c r="D43" s="33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AA43" s="53"/>
      <c r="AB43"/>
      <c r="AC43"/>
    </row>
    <row r="44" spans="1:29" s="92" customFormat="1" ht="14.4" customHeight="1" x14ac:dyDescent="0.3">
      <c r="B44" s="93"/>
      <c r="D44" s="93" t="s">
        <v>48</v>
      </c>
      <c r="E44" s="93"/>
      <c r="F44" s="93"/>
      <c r="G44" s="94"/>
      <c r="H44" s="94"/>
      <c r="I44" s="92" t="s">
        <v>9</v>
      </c>
      <c r="N44" s="92" t="s">
        <v>9</v>
      </c>
      <c r="O44" s="94"/>
      <c r="P44" s="94"/>
      <c r="Q44" s="94"/>
      <c r="R44" s="94"/>
      <c r="S44" s="92" t="s">
        <v>9</v>
      </c>
      <c r="T44" s="94"/>
      <c r="X44" s="92" t="s">
        <v>9</v>
      </c>
      <c r="AA44" s="53"/>
      <c r="AB44"/>
      <c r="AC44"/>
    </row>
    <row r="45" spans="1:29" s="23" customFormat="1" ht="15.75" customHeight="1" x14ac:dyDescent="0.3">
      <c r="B45" s="325" t="s">
        <v>29</v>
      </c>
      <c r="C45" s="326"/>
      <c r="D45" s="326"/>
      <c r="E45" s="327"/>
      <c r="F45" s="35"/>
      <c r="G45" s="325" t="s">
        <v>53</v>
      </c>
      <c r="H45" s="326"/>
      <c r="I45" s="326"/>
      <c r="J45" s="327"/>
      <c r="K45" s="36"/>
      <c r="L45" s="325" t="s">
        <v>30</v>
      </c>
      <c r="M45" s="326"/>
      <c r="N45" s="326"/>
      <c r="O45" s="327"/>
      <c r="P45" s="35"/>
      <c r="Q45" s="325" t="s">
        <v>51</v>
      </c>
      <c r="R45" s="326"/>
      <c r="S45" s="326"/>
      <c r="T45" s="327"/>
      <c r="V45" s="325" t="s">
        <v>92</v>
      </c>
      <c r="W45" s="326"/>
      <c r="X45" s="326"/>
      <c r="Y45" s="327"/>
      <c r="AA45" s="53"/>
      <c r="AB45" s="53" t="s">
        <v>102</v>
      </c>
      <c r="AC45">
        <f>SUMIF(AA$41:AA$53,"=p",D$41:D$53)</f>
        <v>45</v>
      </c>
    </row>
    <row r="46" spans="1:29" ht="28.8" x14ac:dyDescent="0.3">
      <c r="B46" s="217">
        <f>B42+TIME(0,$D42,0)</f>
        <v>0.42708333333333331</v>
      </c>
      <c r="C46" s="217">
        <f>C42+TIME(0,$D42,0)</f>
        <v>0.51041666666666663</v>
      </c>
      <c r="D46" s="214">
        <v>45</v>
      </c>
      <c r="E46" s="215" t="s">
        <v>31</v>
      </c>
      <c r="F46" s="34"/>
      <c r="G46" s="217">
        <f>$B42+TIME(0,$D42,0)</f>
        <v>0.42708333333333331</v>
      </c>
      <c r="H46" s="217">
        <f>$C42+TIME(0,$D42,0)</f>
        <v>0.51041666666666663</v>
      </c>
      <c r="I46" s="214">
        <v>30</v>
      </c>
      <c r="J46" s="37" t="s">
        <v>90</v>
      </c>
      <c r="K46" s="38"/>
      <c r="L46" s="217">
        <f>$B42+TIME(0,$D42,0)</f>
        <v>0.42708333333333331</v>
      </c>
      <c r="M46" s="217">
        <f>$C42+TIME(0,$D42,0)</f>
        <v>0.51041666666666663</v>
      </c>
      <c r="N46" s="214">
        <v>30</v>
      </c>
      <c r="O46" s="37" t="s">
        <v>33</v>
      </c>
      <c r="P46" s="34"/>
      <c r="Q46" s="217">
        <f>$B42+TIME(0,$D42,0)</f>
        <v>0.42708333333333331</v>
      </c>
      <c r="R46" s="217">
        <f>$C42+TIME(0,$D42,0)</f>
        <v>0.51041666666666663</v>
      </c>
      <c r="S46" s="148">
        <v>45</v>
      </c>
      <c r="T46" s="37" t="s">
        <v>34</v>
      </c>
      <c r="V46" s="217">
        <f>$B42+TIME(0,$D42,0)</f>
        <v>0.42708333333333331</v>
      </c>
      <c r="W46" s="217">
        <f>$C42+TIME(0,$D42,0)</f>
        <v>0.51041666666666663</v>
      </c>
      <c r="X46" s="214">
        <v>30</v>
      </c>
      <c r="Y46" s="37" t="s">
        <v>90</v>
      </c>
      <c r="AA46" s="53" t="s">
        <v>100</v>
      </c>
      <c r="AB46" t="s">
        <v>100</v>
      </c>
      <c r="AC46">
        <f>SUMIF(AA$41:AA$53,"=T",D$41:D$53)</f>
        <v>55</v>
      </c>
    </row>
    <row r="47" spans="1:29" ht="28.8" x14ac:dyDescent="0.3">
      <c r="B47" s="217">
        <f>B46+TIME(0,D46,0)</f>
        <v>0.45833333333333331</v>
      </c>
      <c r="C47" s="217">
        <f>C46+TIME(0,D46,0)</f>
        <v>0.54166666666666663</v>
      </c>
      <c r="D47" s="148">
        <v>45</v>
      </c>
      <c r="E47" s="37" t="s">
        <v>34</v>
      </c>
      <c r="F47" s="34"/>
      <c r="G47" s="217">
        <f>G46+TIME(0,$I46,0)</f>
        <v>0.44791666666666663</v>
      </c>
      <c r="H47" s="217">
        <f>H46+TIME(0,$I46,0)</f>
        <v>0.53125</v>
      </c>
      <c r="I47" s="148">
        <v>45</v>
      </c>
      <c r="J47" s="37" t="s">
        <v>34</v>
      </c>
      <c r="K47" s="38"/>
      <c r="L47" s="217">
        <f>L46+TIME(0,$N46,0)</f>
        <v>0.44791666666666663</v>
      </c>
      <c r="M47" s="217">
        <f>M46+TIME(0,$N46,0)</f>
        <v>0.53125</v>
      </c>
      <c r="N47" s="148">
        <v>15</v>
      </c>
      <c r="O47" s="37" t="s">
        <v>35</v>
      </c>
      <c r="P47" s="34"/>
      <c r="Q47" s="217">
        <f>Q46+TIME(0,$S46,0)</f>
        <v>0.45833333333333331</v>
      </c>
      <c r="R47" s="217">
        <f>R46+TIME(0,$S46,0)</f>
        <v>0.54166666666666663</v>
      </c>
      <c r="S47" s="148">
        <v>15</v>
      </c>
      <c r="T47" s="37" t="s">
        <v>62</v>
      </c>
      <c r="V47" s="217">
        <f>V46+TIME(0,$X46,0)</f>
        <v>0.44791666666666663</v>
      </c>
      <c r="W47" s="217">
        <f>W46+TIME(0,$X46,0)</f>
        <v>0.53125</v>
      </c>
      <c r="X47" s="148">
        <v>45</v>
      </c>
      <c r="Y47" s="37" t="s">
        <v>33</v>
      </c>
      <c r="AA47" s="53" t="s">
        <v>102</v>
      </c>
      <c r="AB47" t="s">
        <v>101</v>
      </c>
      <c r="AC47">
        <f>SUMIF(AA$41:AA$51,"=A",D$41:D$52)</f>
        <v>10</v>
      </c>
    </row>
    <row r="48" spans="1:29" ht="28.8" x14ac:dyDescent="0.3">
      <c r="B48" s="39"/>
      <c r="C48" s="39"/>
      <c r="D48" s="40"/>
      <c r="E48" s="41"/>
      <c r="F48" s="34"/>
      <c r="G48" s="217">
        <f>G47+TIME(0,$I47,0)</f>
        <v>0.47916666666666663</v>
      </c>
      <c r="H48" s="217">
        <f>H47+TIME(0,$I47,0)</f>
        <v>0.5625</v>
      </c>
      <c r="I48" s="148">
        <v>15</v>
      </c>
      <c r="J48" s="37" t="s">
        <v>62</v>
      </c>
      <c r="K48" s="38"/>
      <c r="L48" s="217">
        <f>L47+TIME(0,$N47,0)</f>
        <v>0.45833333333333331</v>
      </c>
      <c r="M48" s="217">
        <f>M47+TIME(0,$N47,0)</f>
        <v>0.54166666666666663</v>
      </c>
      <c r="N48" s="214">
        <v>45</v>
      </c>
      <c r="O48" s="215" t="s">
        <v>31</v>
      </c>
      <c r="P48" s="34"/>
      <c r="Q48" s="217">
        <f>Q47+TIME(0,$S47,0)</f>
        <v>0.46875</v>
      </c>
      <c r="R48" s="217">
        <f>R47+TIME(0,$S47,0)</f>
        <v>0.55208333333333326</v>
      </c>
      <c r="S48" s="214">
        <v>30</v>
      </c>
      <c r="T48" s="37" t="s">
        <v>90</v>
      </c>
      <c r="V48" s="217">
        <f>V47+TIME(0,$X47,0)</f>
        <v>0.47916666666666663</v>
      </c>
      <c r="W48" s="217">
        <f>W47+TIME(0,$X47,0)</f>
        <v>0.5625</v>
      </c>
      <c r="X48" s="148">
        <v>15</v>
      </c>
      <c r="Y48" s="37" t="s">
        <v>35</v>
      </c>
      <c r="AA48" s="53"/>
      <c r="AB48" s="53"/>
      <c r="AC48"/>
    </row>
    <row r="49" spans="1:29" x14ac:dyDescent="0.3">
      <c r="B49" s="88"/>
      <c r="C49" s="88"/>
      <c r="D49" s="33"/>
      <c r="E49" s="34"/>
      <c r="F49" s="34"/>
      <c r="G49" s="88"/>
      <c r="H49" s="88"/>
      <c r="I49" s="89"/>
      <c r="J49" s="89"/>
      <c r="K49" s="38"/>
      <c r="L49" s="88"/>
      <c r="M49" s="88"/>
      <c r="N49" s="33"/>
      <c r="O49" s="89"/>
      <c r="P49" s="34"/>
      <c r="Q49" s="88"/>
      <c r="R49" s="88"/>
      <c r="S49" s="33"/>
      <c r="T49" s="89"/>
      <c r="V49" s="88"/>
      <c r="W49" s="88"/>
      <c r="X49" s="89"/>
      <c r="Y49" s="89"/>
      <c r="AA49" s="53"/>
      <c r="AB49"/>
      <c r="AC49"/>
    </row>
    <row r="50" spans="1:29" s="17" customFormat="1" x14ac:dyDescent="0.3">
      <c r="B50" s="96"/>
      <c r="C50" s="96"/>
      <c r="D50" s="34"/>
      <c r="E50" s="336" t="s">
        <v>11</v>
      </c>
      <c r="F50" s="336"/>
      <c r="G50" s="336"/>
      <c r="H50" s="336"/>
      <c r="I50" s="336"/>
      <c r="J50" s="336"/>
      <c r="K50" s="123"/>
      <c r="L50" s="96"/>
      <c r="M50" s="96"/>
      <c r="N50" s="34"/>
      <c r="O50" s="34"/>
      <c r="P50" s="34"/>
      <c r="Q50" s="96"/>
      <c r="R50" s="96"/>
      <c r="S50" s="34"/>
      <c r="T50" s="34"/>
      <c r="V50" s="96"/>
      <c r="W50" s="96"/>
      <c r="X50" s="34"/>
      <c r="Y50" s="34"/>
      <c r="AA50"/>
      <c r="AB50"/>
      <c r="AC50"/>
    </row>
    <row r="51" spans="1:29" s="97" customFormat="1" ht="14.4" customHeight="1" x14ac:dyDescent="0.3">
      <c r="B51" s="125">
        <f>B47+TIME(0,D47,0)</f>
        <v>0.48958333333333331</v>
      </c>
      <c r="C51" s="125">
        <f>C47+TIME(0,D47,0)</f>
        <v>0.57291666666666663</v>
      </c>
      <c r="D51" s="148">
        <v>5</v>
      </c>
      <c r="E51" s="322" t="s">
        <v>85</v>
      </c>
      <c r="F51" s="323"/>
      <c r="G51" s="323"/>
      <c r="H51" s="323"/>
      <c r="I51" s="323"/>
      <c r="J51" s="323"/>
      <c r="K51" s="323"/>
      <c r="L51" s="323"/>
      <c r="M51" s="323"/>
      <c r="N51" s="323"/>
      <c r="O51" s="323"/>
      <c r="P51" s="323"/>
      <c r="Q51" s="323"/>
      <c r="R51" s="323"/>
      <c r="S51" s="323"/>
      <c r="T51" s="323"/>
      <c r="U51" s="323"/>
      <c r="V51" s="323"/>
      <c r="W51" s="323"/>
      <c r="X51" s="323"/>
      <c r="Y51" s="324"/>
      <c r="AA51" t="s">
        <v>101</v>
      </c>
      <c r="AB51"/>
      <c r="AC51"/>
    </row>
    <row r="52" spans="1:29" ht="14.4" hidden="1" customHeight="1" x14ac:dyDescent="0.3">
      <c r="A52"/>
      <c r="B52" s="211"/>
      <c r="C52" s="78" t="s">
        <v>14</v>
      </c>
      <c r="D52" s="211">
        <f>SUM(D41:D51)</f>
        <v>110</v>
      </c>
      <c r="E52" s="21"/>
      <c r="F52" s="21"/>
      <c r="G52" s="20"/>
      <c r="H52" s="20"/>
      <c r="I52" s="211">
        <f>SUM(I46:I48)+$D41+$D42+D51</f>
        <v>110</v>
      </c>
      <c r="J52" s="21"/>
      <c r="N52" s="211">
        <f>SUM(N46:N48)+$D41+$D42+D51</f>
        <v>110</v>
      </c>
      <c r="S52" s="211">
        <f>SUM(S46:S48)+$D41+$D42+D51</f>
        <v>110</v>
      </c>
      <c r="X52" s="211">
        <f>SUM(X46:X48)+$D41+$D42+D51</f>
        <v>110</v>
      </c>
      <c r="AA52" t="s">
        <v>101</v>
      </c>
      <c r="AB52"/>
      <c r="AC52"/>
    </row>
    <row r="53" spans="1:29" x14ac:dyDescent="0.3">
      <c r="A53"/>
      <c r="B53" s="211"/>
      <c r="C53" s="78"/>
      <c r="D53" s="211"/>
      <c r="E53" s="21"/>
      <c r="F53" s="21"/>
      <c r="G53" s="20"/>
      <c r="H53" s="20"/>
      <c r="I53" s="211"/>
      <c r="J53" s="21"/>
      <c r="N53" s="211"/>
      <c r="S53" s="211"/>
      <c r="X53" s="211"/>
      <c r="AA53"/>
      <c r="AB53"/>
      <c r="AC53"/>
    </row>
    <row r="54" spans="1:29" x14ac:dyDescent="0.3">
      <c r="A54"/>
      <c r="B54" s="211"/>
      <c r="C54" s="78"/>
      <c r="D54" s="292" t="s">
        <v>89</v>
      </c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X54" s="211"/>
    </row>
    <row r="56" spans="1:29" s="27" customFormat="1" x14ac:dyDescent="0.3">
      <c r="B56" s="211"/>
      <c r="C56" s="211"/>
      <c r="E56" s="27" t="s">
        <v>25</v>
      </c>
      <c r="G56" s="211"/>
      <c r="H56" s="211"/>
    </row>
    <row r="57" spans="1:29" s="27" customFormat="1" x14ac:dyDescent="0.3">
      <c r="B57" s="211"/>
      <c r="C57" s="211"/>
      <c r="E57" s="27" t="s">
        <v>26</v>
      </c>
      <c r="G57" s="211"/>
      <c r="H57" s="211"/>
    </row>
    <row r="58" spans="1:29" s="27" customFormat="1" x14ac:dyDescent="0.3">
      <c r="B58" s="211"/>
      <c r="C58" s="211"/>
      <c r="E58" s="58" t="s">
        <v>36</v>
      </c>
      <c r="G58" s="211"/>
      <c r="H58" s="211"/>
    </row>
    <row r="61" spans="1:29" x14ac:dyDescent="0.3">
      <c r="A61" t="s">
        <v>74</v>
      </c>
    </row>
    <row r="64" spans="1:29" ht="14.4" customHeight="1" x14ac:dyDescent="0.3">
      <c r="B64" s="290">
        <v>3</v>
      </c>
      <c r="C64" s="290"/>
      <c r="D64" s="2" t="s">
        <v>0</v>
      </c>
      <c r="E64" s="2"/>
      <c r="F64" s="2"/>
      <c r="G64" s="2"/>
      <c r="H64" s="18"/>
      <c r="I64" s="17"/>
    </row>
    <row r="65" spans="1:25" ht="14.4" customHeight="1" x14ac:dyDescent="0.3">
      <c r="B65" s="290"/>
      <c r="C65" s="290"/>
      <c r="D65" s="8" t="s">
        <v>1</v>
      </c>
      <c r="E65" s="8"/>
      <c r="F65" s="8"/>
      <c r="G65" s="8"/>
      <c r="H65" s="18"/>
      <c r="I65" s="17"/>
    </row>
    <row r="66" spans="1:25" ht="14.4" customHeight="1" x14ac:dyDescent="0.3">
      <c r="B66" s="290"/>
      <c r="C66" s="290"/>
      <c r="D66" s="29" t="s">
        <v>2</v>
      </c>
      <c r="E66" s="29"/>
      <c r="F66" s="29"/>
      <c r="G66" s="29"/>
    </row>
    <row r="68" spans="1:25" x14ac:dyDescent="0.3">
      <c r="E68" s="111" t="s">
        <v>3</v>
      </c>
    </row>
    <row r="69" spans="1:25" x14ac:dyDescent="0.3">
      <c r="B69" s="337" t="s">
        <v>4</v>
      </c>
      <c r="C69" s="337"/>
      <c r="D69" s="109" t="s">
        <v>5</v>
      </c>
      <c r="E69" s="115" t="s">
        <v>6</v>
      </c>
      <c r="F69" s="19"/>
      <c r="G69" s="338" t="s">
        <v>4</v>
      </c>
      <c r="H69" s="339"/>
      <c r="I69" s="13" t="s">
        <v>5</v>
      </c>
      <c r="J69" s="115" t="s">
        <v>6</v>
      </c>
      <c r="L69" s="340" t="s">
        <v>4</v>
      </c>
      <c r="M69" s="340"/>
      <c r="N69" s="13" t="s">
        <v>5</v>
      </c>
      <c r="O69" s="115" t="s">
        <v>6</v>
      </c>
      <c r="P69" s="19"/>
      <c r="Q69" s="338" t="s">
        <v>4</v>
      </c>
      <c r="R69" s="339"/>
      <c r="S69" s="13" t="s">
        <v>5</v>
      </c>
      <c r="T69" s="115" t="s">
        <v>6</v>
      </c>
      <c r="V69" s="338" t="s">
        <v>4</v>
      </c>
      <c r="W69" s="339"/>
      <c r="X69" s="13" t="s">
        <v>5</v>
      </c>
      <c r="Y69" s="115" t="s">
        <v>6</v>
      </c>
    </row>
    <row r="70" spans="1:25" x14ac:dyDescent="0.3">
      <c r="B70" s="9">
        <v>0.4236111111111111</v>
      </c>
      <c r="C70" s="9">
        <v>0.51388888888888895</v>
      </c>
      <c r="D70" s="118">
        <v>5</v>
      </c>
      <c r="E70" s="341" t="s">
        <v>27</v>
      </c>
      <c r="F70" s="341"/>
      <c r="G70" s="341"/>
      <c r="H70" s="341"/>
      <c r="I70" s="341"/>
      <c r="J70" s="341"/>
      <c r="K70" s="341"/>
      <c r="L70" s="341"/>
      <c r="M70" s="341"/>
      <c r="N70" s="341"/>
      <c r="O70" s="341"/>
      <c r="P70" s="341"/>
      <c r="Q70" s="341"/>
      <c r="R70" s="341"/>
      <c r="S70" s="341"/>
      <c r="T70" s="341"/>
      <c r="U70" s="341"/>
      <c r="V70" s="341"/>
      <c r="W70" s="341"/>
      <c r="X70" s="341"/>
      <c r="Y70" s="341"/>
    </row>
    <row r="71" spans="1:25" x14ac:dyDescent="0.3">
      <c r="B71" s="117">
        <v>0.42708333333333331</v>
      </c>
      <c r="C71" s="117">
        <v>0.51736111111111105</v>
      </c>
      <c r="D71" s="118">
        <v>15</v>
      </c>
      <c r="E71" s="341" t="s">
        <v>28</v>
      </c>
      <c r="F71" s="341"/>
      <c r="G71" s="341"/>
      <c r="H71" s="341"/>
      <c r="I71" s="341"/>
      <c r="J71" s="341"/>
      <c r="K71" s="341"/>
      <c r="L71" s="341"/>
      <c r="M71" s="341"/>
      <c r="N71" s="341"/>
      <c r="O71" s="341"/>
      <c r="P71" s="341"/>
      <c r="Q71" s="341"/>
      <c r="R71" s="341"/>
      <c r="S71" s="341"/>
      <c r="T71" s="341"/>
      <c r="U71" s="341"/>
      <c r="V71" s="341"/>
      <c r="W71" s="341"/>
      <c r="X71" s="341"/>
      <c r="Y71" s="341"/>
    </row>
    <row r="72" spans="1:25" x14ac:dyDescent="0.3">
      <c r="B72" s="88"/>
      <c r="C72" s="88"/>
      <c r="D72" s="33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</row>
    <row r="73" spans="1:25" x14ac:dyDescent="0.3">
      <c r="A73" s="92"/>
      <c r="B73" s="93"/>
      <c r="C73" s="92"/>
      <c r="D73" s="93" t="s">
        <v>48</v>
      </c>
      <c r="E73" s="93"/>
      <c r="F73" s="93"/>
      <c r="G73" s="94"/>
      <c r="H73" s="94"/>
      <c r="I73" s="92" t="s">
        <v>9</v>
      </c>
      <c r="J73" s="92"/>
      <c r="K73" s="92"/>
      <c r="L73" s="92"/>
      <c r="M73" s="92"/>
      <c r="N73" s="92" t="s">
        <v>9</v>
      </c>
      <c r="O73" s="94"/>
      <c r="P73" s="94"/>
      <c r="Q73" s="94"/>
      <c r="R73" s="94"/>
      <c r="S73" s="92" t="s">
        <v>9</v>
      </c>
      <c r="T73" s="94"/>
      <c r="U73" s="92"/>
      <c r="V73" s="92"/>
      <c r="W73" s="92"/>
      <c r="X73" s="92" t="s">
        <v>9</v>
      </c>
      <c r="Y73" s="92"/>
    </row>
    <row r="74" spans="1:25" ht="15.6" x14ac:dyDescent="0.3">
      <c r="A74" s="23"/>
      <c r="B74" s="325" t="s">
        <v>29</v>
      </c>
      <c r="C74" s="326"/>
      <c r="D74" s="326"/>
      <c r="E74" s="327"/>
      <c r="F74" s="35"/>
      <c r="G74" s="325" t="s">
        <v>53</v>
      </c>
      <c r="H74" s="326"/>
      <c r="I74" s="326"/>
      <c r="J74" s="327"/>
      <c r="K74" s="36"/>
      <c r="L74" s="325" t="s">
        <v>30</v>
      </c>
      <c r="M74" s="326"/>
      <c r="N74" s="326"/>
      <c r="O74" s="327"/>
      <c r="P74" s="35"/>
      <c r="Q74" s="325" t="s">
        <v>51</v>
      </c>
      <c r="R74" s="326"/>
      <c r="S74" s="326"/>
      <c r="T74" s="327"/>
      <c r="U74" s="23"/>
      <c r="V74" s="325" t="s">
        <v>52</v>
      </c>
      <c r="W74" s="326"/>
      <c r="X74" s="326"/>
      <c r="Y74" s="327"/>
    </row>
    <row r="75" spans="1:25" ht="28.8" x14ac:dyDescent="0.3">
      <c r="B75" s="117">
        <v>0.4375</v>
      </c>
      <c r="C75" s="117">
        <v>0.52777777777777779</v>
      </c>
      <c r="D75" s="118">
        <v>45</v>
      </c>
      <c r="E75" s="119" t="s">
        <v>31</v>
      </c>
      <c r="F75" s="34"/>
      <c r="G75" s="117">
        <v>0.4375</v>
      </c>
      <c r="H75" s="117">
        <v>0.52777777777777779</v>
      </c>
      <c r="I75" s="118">
        <v>30</v>
      </c>
      <c r="J75" s="37" t="s">
        <v>32</v>
      </c>
      <c r="K75" s="38"/>
      <c r="L75" s="117">
        <v>0.4375</v>
      </c>
      <c r="M75" s="117">
        <v>0.52777777777777779</v>
      </c>
      <c r="N75" s="118">
        <v>30</v>
      </c>
      <c r="O75" s="37" t="s">
        <v>33</v>
      </c>
      <c r="P75" s="34"/>
      <c r="Q75" s="117">
        <v>0.4375</v>
      </c>
      <c r="R75" s="117">
        <v>0.52777777777777779</v>
      </c>
      <c r="S75" s="118">
        <v>45</v>
      </c>
      <c r="T75" s="37" t="s">
        <v>34</v>
      </c>
      <c r="V75" s="117">
        <v>0.4375</v>
      </c>
      <c r="W75" s="117">
        <v>0.52777777777777779</v>
      </c>
      <c r="X75" s="118">
        <v>30</v>
      </c>
      <c r="Y75" s="37" t="s">
        <v>32</v>
      </c>
    </row>
    <row r="76" spans="1:25" ht="28.8" x14ac:dyDescent="0.3">
      <c r="B76" s="117">
        <v>0.46875</v>
      </c>
      <c r="C76" s="117">
        <v>5.9027777777777783E-2</v>
      </c>
      <c r="D76" s="118">
        <v>45</v>
      </c>
      <c r="E76" s="37" t="s">
        <v>34</v>
      </c>
      <c r="F76" s="34"/>
      <c r="G76" s="117">
        <v>0.45833333333333331</v>
      </c>
      <c r="H76" s="117">
        <v>4.8611111111111112E-2</v>
      </c>
      <c r="I76" s="118">
        <v>45</v>
      </c>
      <c r="J76" s="37" t="s">
        <v>34</v>
      </c>
      <c r="K76" s="38"/>
      <c r="L76" s="117">
        <v>0.45833333333333331</v>
      </c>
      <c r="M76" s="117">
        <v>4.8611111111111112E-2</v>
      </c>
      <c r="N76" s="118">
        <v>15</v>
      </c>
      <c r="O76" s="37" t="s">
        <v>35</v>
      </c>
      <c r="P76" s="34"/>
      <c r="Q76" s="117">
        <v>0.46875</v>
      </c>
      <c r="R76" s="117">
        <v>5.9027777777777783E-2</v>
      </c>
      <c r="S76" s="118">
        <v>15</v>
      </c>
      <c r="T76" s="37" t="s">
        <v>62</v>
      </c>
      <c r="V76" s="117">
        <v>0.45833333333333331</v>
      </c>
      <c r="W76" s="117">
        <v>4.8611111111111112E-2</v>
      </c>
      <c r="X76" s="118">
        <v>45</v>
      </c>
      <c r="Y76" s="37" t="s">
        <v>33</v>
      </c>
    </row>
    <row r="77" spans="1:25" ht="28.8" x14ac:dyDescent="0.3">
      <c r="B77" s="39"/>
      <c r="C77" s="39"/>
      <c r="D77" s="40"/>
      <c r="E77" s="41"/>
      <c r="F77" s="34"/>
      <c r="G77" s="117">
        <v>0.48958333333333331</v>
      </c>
      <c r="H77" s="117">
        <v>7.9861111111111105E-2</v>
      </c>
      <c r="I77" s="118">
        <v>15</v>
      </c>
      <c r="J77" s="37" t="s">
        <v>62</v>
      </c>
      <c r="K77" s="38"/>
      <c r="L77" s="117">
        <v>0.46875</v>
      </c>
      <c r="M77" s="117">
        <v>5.9027777777777783E-2</v>
      </c>
      <c r="N77" s="118">
        <v>45</v>
      </c>
      <c r="O77" s="119" t="s">
        <v>31</v>
      </c>
      <c r="P77" s="34"/>
      <c r="Q77" s="117">
        <v>0.47916666666666669</v>
      </c>
      <c r="R77" s="117">
        <v>6.9444444444444434E-2</v>
      </c>
      <c r="S77" s="118">
        <v>30</v>
      </c>
      <c r="T77" s="37" t="s">
        <v>32</v>
      </c>
      <c r="V77" s="117">
        <v>0.48958333333333331</v>
      </c>
      <c r="W77" s="117">
        <v>7.9861111111111105E-2</v>
      </c>
      <c r="X77" s="118">
        <v>15</v>
      </c>
      <c r="Y77" s="37" t="s">
        <v>35</v>
      </c>
    </row>
    <row r="78" spans="1:25" x14ac:dyDescent="0.3">
      <c r="A78"/>
      <c r="B78" s="111"/>
      <c r="C78" s="78" t="s">
        <v>14</v>
      </c>
      <c r="D78" s="111">
        <f>SUM(D70:D77)</f>
        <v>110</v>
      </c>
      <c r="E78" s="21"/>
      <c r="F78" s="21"/>
      <c r="G78" s="20"/>
      <c r="H78" s="20"/>
      <c r="I78" s="111">
        <f>SUM(I75:I77)+$D70+$D71</f>
        <v>110</v>
      </c>
      <c r="J78" s="21"/>
      <c r="N78" s="111">
        <f>SUM(N75:N77)+$D70+$D71</f>
        <v>110</v>
      </c>
      <c r="S78" s="111">
        <f>SUM(S75:S77)+$D70+$D71</f>
        <v>110</v>
      </c>
      <c r="X78" s="111">
        <f>SUM(X75:X77)+$D70+$D71</f>
        <v>110</v>
      </c>
    </row>
    <row r="79" spans="1:25" x14ac:dyDescent="0.3">
      <c r="A79"/>
      <c r="B79" s="111"/>
      <c r="C79" s="78"/>
      <c r="D79" s="111"/>
      <c r="E79" s="21"/>
      <c r="F79" s="21"/>
      <c r="G79" s="20"/>
      <c r="H79" s="20"/>
      <c r="I79" s="111"/>
      <c r="J79" s="21"/>
      <c r="N79" s="111"/>
      <c r="S79" s="111"/>
      <c r="X79" s="111"/>
    </row>
    <row r="80" spans="1:25" x14ac:dyDescent="0.3">
      <c r="A80"/>
      <c r="B80" s="111"/>
      <c r="C80" s="78"/>
      <c r="D80" s="292" t="s">
        <v>24</v>
      </c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X80" s="111"/>
    </row>
    <row r="82" spans="1:25" x14ac:dyDescent="0.3">
      <c r="A82" s="27"/>
      <c r="B82" s="111"/>
      <c r="C82" s="111"/>
      <c r="D82" s="27"/>
      <c r="E82" s="27" t="s">
        <v>25</v>
      </c>
      <c r="F82" s="27"/>
      <c r="G82" s="111"/>
      <c r="H82" s="111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</row>
    <row r="83" spans="1:25" x14ac:dyDescent="0.3">
      <c r="A83" s="27"/>
      <c r="B83" s="111"/>
      <c r="C83" s="111"/>
      <c r="D83" s="27"/>
      <c r="E83" s="27" t="s">
        <v>26</v>
      </c>
      <c r="F83" s="27"/>
      <c r="G83" s="111"/>
      <c r="H83" s="111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</row>
    <row r="84" spans="1:25" x14ac:dyDescent="0.3">
      <c r="A84" s="27"/>
      <c r="B84" s="111"/>
      <c r="C84" s="111"/>
      <c r="D84" s="27"/>
      <c r="E84" s="58" t="s">
        <v>36</v>
      </c>
      <c r="F84" s="27"/>
      <c r="G84" s="111"/>
      <c r="H84" s="111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</row>
  </sheetData>
  <mergeCells count="45">
    <mergeCell ref="D80:T80"/>
    <mergeCell ref="V69:W69"/>
    <mergeCell ref="E70:Y70"/>
    <mergeCell ref="E71:Y71"/>
    <mergeCell ref="B74:E74"/>
    <mergeCell ref="G74:J74"/>
    <mergeCell ref="L74:O74"/>
    <mergeCell ref="Q74:T74"/>
    <mergeCell ref="V74:Y74"/>
    <mergeCell ref="B64:C66"/>
    <mergeCell ref="B69:C69"/>
    <mergeCell ref="G69:H69"/>
    <mergeCell ref="L69:M69"/>
    <mergeCell ref="Q69:R69"/>
    <mergeCell ref="D54:T54"/>
    <mergeCell ref="E51:Y51"/>
    <mergeCell ref="B35:C37"/>
    <mergeCell ref="V45:Y45"/>
    <mergeCell ref="B40:C40"/>
    <mergeCell ref="G40:H40"/>
    <mergeCell ref="B45:E45"/>
    <mergeCell ref="G45:J45"/>
    <mergeCell ref="L40:M40"/>
    <mergeCell ref="Q40:R40"/>
    <mergeCell ref="L45:O45"/>
    <mergeCell ref="Q45:T45"/>
    <mergeCell ref="E41:Y41"/>
    <mergeCell ref="E42:Y42"/>
    <mergeCell ref="V40:W40"/>
    <mergeCell ref="E50:J50"/>
    <mergeCell ref="B2:C4"/>
    <mergeCell ref="B6:C6"/>
    <mergeCell ref="G6:H6"/>
    <mergeCell ref="L6:M6"/>
    <mergeCell ref="Q6:R6"/>
    <mergeCell ref="E15:Y15"/>
    <mergeCell ref="D18:T18"/>
    <mergeCell ref="V6:W6"/>
    <mergeCell ref="E7:Y7"/>
    <mergeCell ref="E8:Y8"/>
    <mergeCell ref="B10:E10"/>
    <mergeCell ref="G10:J10"/>
    <mergeCell ref="L10:O10"/>
    <mergeCell ref="Q10:T10"/>
    <mergeCell ref="V10:Y1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7"/>
  <sheetViews>
    <sheetView showGridLines="0" zoomScale="70" zoomScaleNormal="70" workbookViewId="0">
      <selection activeCell="C30" sqref="C30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.6640625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.6640625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.6640625" style="16" customWidth="1"/>
    <col min="16" max="16" width="3.33203125" style="16" customWidth="1"/>
    <col min="17" max="18" width="6.6640625" style="16" customWidth="1"/>
    <col min="19" max="19" width="14.33203125" style="16" customWidth="1"/>
    <col min="20" max="20" width="22.6640625" style="16" customWidth="1"/>
    <col min="21" max="16384" width="8.88671875" style="16"/>
  </cols>
  <sheetData>
    <row r="1" spans="1:24" customFormat="1" x14ac:dyDescent="0.3">
      <c r="A1" t="s">
        <v>126</v>
      </c>
      <c r="B1" s="211"/>
      <c r="C1" s="211"/>
    </row>
    <row r="2" spans="1:24" customFormat="1" x14ac:dyDescent="0.3">
      <c r="A2" s="16"/>
      <c r="B2" s="290">
        <v>4</v>
      </c>
      <c r="C2" s="290"/>
      <c r="D2" s="79"/>
      <c r="E2" s="253" t="s">
        <v>132</v>
      </c>
      <c r="F2" s="79"/>
      <c r="G2" s="79"/>
      <c r="H2" s="79"/>
      <c r="I2" s="53"/>
      <c r="J2" s="53"/>
      <c r="L2" s="16"/>
      <c r="M2" s="16"/>
      <c r="N2" s="16"/>
      <c r="O2" s="16"/>
      <c r="P2" s="16"/>
      <c r="Q2" s="16"/>
      <c r="R2" s="16"/>
      <c r="S2" s="16"/>
      <c r="T2" s="16"/>
    </row>
    <row r="3" spans="1:24" customFormat="1" x14ac:dyDescent="0.3">
      <c r="A3" s="16"/>
      <c r="B3" s="290"/>
      <c r="C3" s="290"/>
      <c r="D3" s="79"/>
      <c r="E3" s="254" t="s">
        <v>133</v>
      </c>
      <c r="F3" s="79"/>
      <c r="G3" s="79"/>
      <c r="H3" s="79"/>
      <c r="I3" s="53"/>
      <c r="J3" s="53"/>
      <c r="L3" s="16"/>
      <c r="M3" s="16"/>
      <c r="N3" s="16"/>
      <c r="O3" s="16"/>
      <c r="P3" s="16"/>
      <c r="Q3" s="16"/>
      <c r="R3" s="16"/>
      <c r="S3" s="16"/>
      <c r="T3" s="16"/>
    </row>
    <row r="4" spans="1:24" customFormat="1" x14ac:dyDescent="0.3">
      <c r="A4" s="16"/>
      <c r="B4" s="290"/>
      <c r="C4" s="290"/>
      <c r="D4" s="80"/>
      <c r="E4" s="80"/>
      <c r="F4" s="80"/>
      <c r="G4" s="80"/>
      <c r="H4" s="80"/>
      <c r="I4" s="53"/>
      <c r="J4" s="53"/>
      <c r="L4" s="16"/>
      <c r="M4" s="16"/>
      <c r="N4" s="16"/>
      <c r="O4" s="16"/>
      <c r="P4" s="16"/>
      <c r="Q4" s="16"/>
      <c r="R4" s="16"/>
      <c r="S4" s="16"/>
      <c r="T4" s="16"/>
    </row>
    <row r="5" spans="1:24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V5" t="s">
        <v>99</v>
      </c>
    </row>
    <row r="6" spans="1:24" customFormat="1" x14ac:dyDescent="0.3">
      <c r="A6" s="16"/>
      <c r="B6" s="337" t="s">
        <v>4</v>
      </c>
      <c r="C6" s="337"/>
      <c r="D6" s="208" t="s">
        <v>5</v>
      </c>
      <c r="E6" s="212" t="s">
        <v>6</v>
      </c>
      <c r="F6" s="19"/>
      <c r="G6" s="328" t="s">
        <v>4</v>
      </c>
      <c r="H6" s="329"/>
      <c r="I6" s="208" t="s">
        <v>5</v>
      </c>
      <c r="J6" s="212" t="s">
        <v>6</v>
      </c>
      <c r="K6" s="16"/>
      <c r="L6" s="337" t="s">
        <v>4</v>
      </c>
      <c r="M6" s="337"/>
      <c r="N6" s="208" t="s">
        <v>5</v>
      </c>
      <c r="O6" s="212" t="s">
        <v>6</v>
      </c>
      <c r="P6" s="19"/>
      <c r="Q6" s="328" t="s">
        <v>4</v>
      </c>
      <c r="R6" s="329"/>
      <c r="S6" s="208" t="s">
        <v>5</v>
      </c>
      <c r="T6" s="212" t="s">
        <v>6</v>
      </c>
    </row>
    <row r="7" spans="1:24" customFormat="1" x14ac:dyDescent="0.3">
      <c r="A7" s="16"/>
      <c r="B7" s="90"/>
      <c r="C7" s="90"/>
      <c r="D7" s="91"/>
      <c r="E7" s="90"/>
      <c r="F7" s="90"/>
      <c r="G7" s="90"/>
      <c r="H7" s="90"/>
      <c r="I7" s="91"/>
      <c r="J7" s="90"/>
      <c r="K7" s="16"/>
      <c r="L7" s="90"/>
      <c r="M7" s="90"/>
      <c r="N7" s="91"/>
      <c r="O7" s="90"/>
      <c r="P7" s="90"/>
      <c r="Q7" s="90"/>
      <c r="R7" s="90"/>
      <c r="S7" s="91"/>
      <c r="T7" s="90"/>
    </row>
    <row r="8" spans="1:24" customFormat="1" ht="15.6" customHeight="1" x14ac:dyDescent="0.3">
      <c r="A8" s="23"/>
      <c r="B8" s="350" t="s">
        <v>29</v>
      </c>
      <c r="C8" s="351"/>
      <c r="D8" s="351"/>
      <c r="E8" s="352"/>
      <c r="F8" s="22"/>
      <c r="G8" s="350" t="s">
        <v>53</v>
      </c>
      <c r="H8" s="351"/>
      <c r="I8" s="351"/>
      <c r="J8" s="352"/>
      <c r="K8" s="23"/>
      <c r="L8" s="350" t="s">
        <v>30</v>
      </c>
      <c r="M8" s="351"/>
      <c r="N8" s="351"/>
      <c r="O8" s="352"/>
      <c r="P8" s="22"/>
      <c r="Q8" s="350" t="s">
        <v>37</v>
      </c>
      <c r="R8" s="351"/>
      <c r="S8" s="351"/>
      <c r="T8" s="352"/>
    </row>
    <row r="9" spans="1:24" customFormat="1" ht="28.8" x14ac:dyDescent="0.3">
      <c r="A9" s="16"/>
      <c r="B9" s="98">
        <v>0.41666666666666669</v>
      </c>
      <c r="C9" s="98">
        <v>0.5</v>
      </c>
      <c r="D9" s="214">
        <v>30</v>
      </c>
      <c r="E9" s="271" t="s">
        <v>90</v>
      </c>
      <c r="F9" s="89"/>
      <c r="G9" s="342">
        <v>0.41666666666666669</v>
      </c>
      <c r="H9" s="342">
        <v>0.5</v>
      </c>
      <c r="I9" s="348">
        <v>45</v>
      </c>
      <c r="J9" s="349" t="s">
        <v>31</v>
      </c>
      <c r="K9" s="153"/>
      <c r="L9" s="243">
        <v>0.41666666666666669</v>
      </c>
      <c r="M9" s="243">
        <v>0.5</v>
      </c>
      <c r="N9" s="148">
        <v>15</v>
      </c>
      <c r="O9" s="271" t="s">
        <v>61</v>
      </c>
      <c r="P9" s="89"/>
      <c r="Q9" s="342">
        <v>0.41666666666666669</v>
      </c>
      <c r="R9" s="342">
        <v>0.5</v>
      </c>
      <c r="S9" s="344">
        <v>55</v>
      </c>
      <c r="T9" s="346" t="s">
        <v>63</v>
      </c>
      <c r="U9" s="16"/>
      <c r="V9" s="53" t="s">
        <v>100</v>
      </c>
      <c r="W9" s="53" t="s">
        <v>102</v>
      </c>
      <c r="X9">
        <f>SUMIF(V$9:V$13,"=p",D$9:D$13)</f>
        <v>70</v>
      </c>
    </row>
    <row r="10" spans="1:24" customFormat="1" ht="28.8" x14ac:dyDescent="0.3">
      <c r="A10" s="16"/>
      <c r="B10" s="217">
        <f>B9+TIME(0,$D9,0)</f>
        <v>0.4375</v>
      </c>
      <c r="C10" s="217">
        <f>C9+TIME(0,$D9,0)</f>
        <v>0.52083333333333337</v>
      </c>
      <c r="D10" s="148">
        <v>15</v>
      </c>
      <c r="E10" s="271" t="s">
        <v>61</v>
      </c>
      <c r="F10" s="89"/>
      <c r="G10" s="343"/>
      <c r="H10" s="343"/>
      <c r="I10" s="348"/>
      <c r="J10" s="349"/>
      <c r="K10" s="153"/>
      <c r="L10" s="234">
        <f>L9+TIME(0,$N9,0)</f>
        <v>0.42708333333333337</v>
      </c>
      <c r="M10" s="234">
        <f>M9+TIME(0,$N9,0)</f>
        <v>0.51041666666666663</v>
      </c>
      <c r="N10" s="148">
        <v>55</v>
      </c>
      <c r="O10" s="271" t="s">
        <v>63</v>
      </c>
      <c r="P10" s="89"/>
      <c r="Q10" s="343"/>
      <c r="R10" s="343"/>
      <c r="S10" s="345"/>
      <c r="T10" s="347"/>
      <c r="U10" s="16"/>
      <c r="V10" s="53" t="s">
        <v>102</v>
      </c>
      <c r="W10" t="s">
        <v>100</v>
      </c>
      <c r="X10">
        <f>SUMIF(V$9:V$13,"=t",D$9:D$13)</f>
        <v>30</v>
      </c>
    </row>
    <row r="11" spans="1:24" customFormat="1" ht="28.2" customHeight="1" x14ac:dyDescent="0.3">
      <c r="A11" s="16"/>
      <c r="B11" s="217">
        <f>B10+TIME(0,$D10,0)</f>
        <v>0.44791666666666669</v>
      </c>
      <c r="C11" s="217">
        <f>C10+TIME(0,$D10,0)</f>
        <v>0.53125</v>
      </c>
      <c r="D11" s="148">
        <v>55</v>
      </c>
      <c r="E11" s="271" t="s">
        <v>63</v>
      </c>
      <c r="F11" s="89"/>
      <c r="G11" s="234">
        <f>G9+TIME(0,I9,0)</f>
        <v>0.44791666666666669</v>
      </c>
      <c r="H11" s="234">
        <f>H9+TIME(0,I9,0)</f>
        <v>0.53125</v>
      </c>
      <c r="I11" s="148">
        <v>55</v>
      </c>
      <c r="J11" s="271" t="s">
        <v>63</v>
      </c>
      <c r="K11" s="153"/>
      <c r="L11" s="234">
        <f>L10+TIME(0,$N10,0)</f>
        <v>0.46527777777777779</v>
      </c>
      <c r="M11" s="234">
        <f>M10+TIME(0,$N10,0)</f>
        <v>0.54861111111111105</v>
      </c>
      <c r="N11" s="148">
        <v>30</v>
      </c>
      <c r="O11" s="271" t="s">
        <v>90</v>
      </c>
      <c r="P11" s="89"/>
      <c r="Q11" s="234">
        <f>Q9+TIME(0,S9,0)</f>
        <v>0.4548611111111111</v>
      </c>
      <c r="R11" s="234">
        <f>R9+TIME(0,S9,0)</f>
        <v>0.53819444444444442</v>
      </c>
      <c r="S11" s="148">
        <v>45</v>
      </c>
      <c r="T11" s="271" t="s">
        <v>31</v>
      </c>
      <c r="U11" s="16"/>
      <c r="V11" s="53" t="s">
        <v>102</v>
      </c>
      <c r="W11" t="s">
        <v>101</v>
      </c>
      <c r="X11">
        <f>SUMIF(V$9:V$13,"=a",D$9:D$13)</f>
        <v>10</v>
      </c>
    </row>
    <row r="12" spans="1:24" customFormat="1" x14ac:dyDescent="0.3">
      <c r="A12" s="16"/>
      <c r="B12" s="88"/>
      <c r="C12" s="88"/>
      <c r="D12" s="89"/>
      <c r="E12" s="89"/>
      <c r="F12" s="89"/>
      <c r="G12" s="152"/>
      <c r="H12" s="152"/>
      <c r="I12" s="89"/>
      <c r="J12" s="89"/>
      <c r="K12" s="153"/>
      <c r="L12" s="152"/>
      <c r="M12" s="152"/>
      <c r="N12" s="89"/>
      <c r="O12" s="89"/>
      <c r="P12" s="89"/>
      <c r="Q12" s="152"/>
      <c r="R12" s="152"/>
      <c r="S12" s="89"/>
      <c r="T12" s="89"/>
      <c r="U12" s="16"/>
      <c r="V12" s="53"/>
      <c r="W12" s="16"/>
      <c r="X12" s="16"/>
    </row>
    <row r="13" spans="1:24" customFormat="1" x14ac:dyDescent="0.3">
      <c r="A13" s="97"/>
      <c r="B13" s="125">
        <f>B11+TIME(0,D11,0)</f>
        <v>0.4861111111111111</v>
      </c>
      <c r="C13" s="125">
        <f>C11+TIME(0,D11,0)</f>
        <v>0.56944444444444442</v>
      </c>
      <c r="D13" s="148">
        <v>10</v>
      </c>
      <c r="E13" s="307" t="s">
        <v>85</v>
      </c>
      <c r="F13" s="308"/>
      <c r="G13" s="308"/>
      <c r="H13" s="308"/>
      <c r="I13" s="308"/>
      <c r="J13" s="308"/>
      <c r="K13" s="308"/>
      <c r="L13" s="308"/>
      <c r="M13" s="308"/>
      <c r="N13" s="308"/>
      <c r="O13" s="308"/>
      <c r="P13" s="308"/>
      <c r="Q13" s="308"/>
      <c r="R13" s="308"/>
      <c r="S13" s="308"/>
      <c r="T13" s="309"/>
      <c r="U13" s="97"/>
      <c r="V13" s="53" t="s">
        <v>101</v>
      </c>
      <c r="W13" s="16"/>
      <c r="X13" s="16"/>
    </row>
    <row r="14" spans="1:24" customFormat="1" hidden="1" x14ac:dyDescent="0.3">
      <c r="B14" s="211"/>
      <c r="C14" s="78" t="s">
        <v>14</v>
      </c>
      <c r="D14" s="211">
        <f>SUM(D9:D13)</f>
        <v>110</v>
      </c>
      <c r="E14" s="18"/>
      <c r="F14" s="18"/>
      <c r="G14" s="18"/>
      <c r="H14" s="18"/>
      <c r="I14" s="211">
        <f>SUM(I9:I11)+D13</f>
        <v>110</v>
      </c>
      <c r="J14" s="18"/>
      <c r="K14" s="16"/>
      <c r="L14" s="16"/>
      <c r="M14" s="16"/>
      <c r="N14" s="211">
        <f>SUM(N9:N11)+D13</f>
        <v>110</v>
      </c>
      <c r="O14" s="16"/>
      <c r="P14" s="16"/>
      <c r="Q14" s="16"/>
      <c r="R14" s="16"/>
      <c r="S14" s="211">
        <f>SUM(S9:S11)+D13</f>
        <v>110</v>
      </c>
      <c r="T14" s="16"/>
      <c r="U14" s="97"/>
      <c r="V14" s="53"/>
      <c r="W14" s="53"/>
    </row>
    <row r="15" spans="1:24" customFormat="1" x14ac:dyDescent="0.3">
      <c r="A15" s="16"/>
      <c r="B15" s="15"/>
      <c r="C15" s="20"/>
      <c r="D15" s="20"/>
      <c r="E15" s="18"/>
      <c r="F15" s="18"/>
      <c r="G15" s="18"/>
      <c r="H15" s="18"/>
      <c r="I15" s="18"/>
      <c r="J15" s="18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53"/>
    </row>
    <row r="16" spans="1:24" customFormat="1" x14ac:dyDescent="0.3">
      <c r="A16" s="16"/>
      <c r="B16" s="20"/>
      <c r="C16" s="20"/>
      <c r="D16" s="292" t="s">
        <v>89</v>
      </c>
      <c r="E16" s="292"/>
      <c r="F16" s="292"/>
      <c r="G16" s="292"/>
      <c r="H16" s="292"/>
      <c r="I16" s="292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92"/>
      <c r="U16" s="16"/>
    </row>
    <row r="17" spans="1:20" customFormat="1" x14ac:dyDescent="0.3">
      <c r="A17" s="16"/>
      <c r="B17" s="20"/>
      <c r="C17" s="20"/>
      <c r="D17" s="21"/>
      <c r="E17" s="21"/>
      <c r="F17" s="21"/>
      <c r="G17" s="20"/>
      <c r="H17" s="20"/>
      <c r="I17" s="21"/>
      <c r="J17" s="21"/>
      <c r="K17" s="16"/>
      <c r="L17" s="16"/>
      <c r="M17" s="16"/>
      <c r="N17" s="16"/>
      <c r="O17" s="16"/>
      <c r="P17" s="16"/>
      <c r="Q17" s="16"/>
      <c r="R17" s="16"/>
      <c r="S17" s="16"/>
      <c r="T17" s="16"/>
    </row>
    <row r="18" spans="1:20" customFormat="1" x14ac:dyDescent="0.3">
      <c r="A18" s="27"/>
      <c r="B18" s="211"/>
      <c r="C18" s="211"/>
      <c r="D18" s="27"/>
      <c r="E18" s="27" t="s">
        <v>66</v>
      </c>
      <c r="F18" s="27"/>
      <c r="G18" s="211"/>
      <c r="H18" s="211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</row>
    <row r="19" spans="1:20" customFormat="1" x14ac:dyDescent="0.3">
      <c r="A19" s="27"/>
      <c r="B19" s="211"/>
      <c r="C19" s="211"/>
      <c r="D19" s="27"/>
      <c r="E19" s="27" t="s">
        <v>26</v>
      </c>
      <c r="F19" s="27"/>
      <c r="G19" s="211"/>
      <c r="H19" s="211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</row>
    <row r="20" spans="1:20" customFormat="1" x14ac:dyDescent="0.3">
      <c r="A20" s="16"/>
      <c r="B20" s="15"/>
      <c r="C20" s="15"/>
      <c r="D20" s="16"/>
      <c r="E20" s="58" t="s">
        <v>36</v>
      </c>
      <c r="F20" s="16"/>
      <c r="G20" s="15"/>
      <c r="H20" s="15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pans="1:20" customFormat="1" x14ac:dyDescent="0.3">
      <c r="B21" s="211"/>
      <c r="C21" s="211"/>
    </row>
    <row r="22" spans="1:20" customFormat="1" x14ac:dyDescent="0.3">
      <c r="B22" s="211"/>
      <c r="C22" s="211"/>
    </row>
    <row r="23" spans="1:20" customFormat="1" x14ac:dyDescent="0.3">
      <c r="B23" s="211"/>
      <c r="C23" s="211"/>
    </row>
    <row r="24" spans="1:20" customFormat="1" x14ac:dyDescent="0.3">
      <c r="B24" s="211"/>
      <c r="C24" s="211"/>
    </row>
    <row r="25" spans="1:20" customFormat="1" x14ac:dyDescent="0.3">
      <c r="B25" s="211"/>
      <c r="C25" s="211"/>
    </row>
    <row r="26" spans="1:20" customFormat="1" x14ac:dyDescent="0.3">
      <c r="B26" s="211"/>
      <c r="C26" s="211"/>
    </row>
    <row r="27" spans="1:20" customFormat="1" x14ac:dyDescent="0.3">
      <c r="B27" s="211"/>
      <c r="C27" s="211"/>
    </row>
    <row r="28" spans="1:20" customFormat="1" x14ac:dyDescent="0.3">
      <c r="B28" s="211"/>
      <c r="C28" s="211"/>
    </row>
    <row r="29" spans="1:20" customFormat="1" x14ac:dyDescent="0.3">
      <c r="B29" s="211"/>
      <c r="C29" s="211"/>
    </row>
    <row r="30" spans="1:20" customFormat="1" x14ac:dyDescent="0.3">
      <c r="B30" s="211"/>
      <c r="C30" s="211"/>
    </row>
    <row r="31" spans="1:20" customFormat="1" x14ac:dyDescent="0.3">
      <c r="B31" s="211"/>
      <c r="C31" s="211"/>
    </row>
    <row r="32" spans="1:20" customFormat="1" x14ac:dyDescent="0.3">
      <c r="B32" s="211"/>
      <c r="C32" s="211"/>
    </row>
    <row r="33" spans="1:24" customFormat="1" x14ac:dyDescent="0.3">
      <c r="B33" s="211"/>
      <c r="C33" s="211"/>
    </row>
    <row r="35" spans="1:24" x14ac:dyDescent="0.3">
      <c r="B35" s="290">
        <v>4</v>
      </c>
      <c r="C35" s="290"/>
      <c r="D35" s="2" t="s">
        <v>87</v>
      </c>
      <c r="E35" s="2"/>
      <c r="F35" s="2"/>
      <c r="G35" s="2"/>
      <c r="H35" s="2"/>
      <c r="I35" s="31"/>
      <c r="J35"/>
      <c r="K35"/>
    </row>
    <row r="36" spans="1:24" x14ac:dyDescent="0.3">
      <c r="B36" s="290"/>
      <c r="C36" s="290"/>
      <c r="D36" s="8" t="s">
        <v>88</v>
      </c>
      <c r="E36" s="8"/>
      <c r="F36" s="8"/>
      <c r="G36" s="8"/>
      <c r="H36" s="8"/>
      <c r="I36"/>
      <c r="J36"/>
      <c r="K36"/>
    </row>
    <row r="37" spans="1:24" x14ac:dyDescent="0.3">
      <c r="A37" s="16" t="s">
        <v>113</v>
      </c>
      <c r="B37" s="290"/>
      <c r="C37" s="290"/>
      <c r="D37" s="29" t="s">
        <v>2</v>
      </c>
      <c r="E37" s="29"/>
      <c r="F37" s="29"/>
      <c r="G37" s="29"/>
      <c r="H37" s="29"/>
      <c r="I37"/>
      <c r="J37"/>
      <c r="K37"/>
    </row>
    <row r="38" spans="1:24" x14ac:dyDescent="0.3">
      <c r="A38" s="16" t="s">
        <v>115</v>
      </c>
    </row>
    <row r="39" spans="1:24" ht="14.4" customHeight="1" x14ac:dyDescent="0.3">
      <c r="B39" s="337" t="s">
        <v>4</v>
      </c>
      <c r="C39" s="337"/>
      <c r="D39" s="60" t="s">
        <v>5</v>
      </c>
      <c r="E39" s="64" t="s">
        <v>6</v>
      </c>
      <c r="F39" s="19"/>
      <c r="G39" s="328" t="s">
        <v>4</v>
      </c>
      <c r="H39" s="329"/>
      <c r="I39" s="60" t="s">
        <v>5</v>
      </c>
      <c r="J39" s="64" t="s">
        <v>6</v>
      </c>
      <c r="L39" s="337" t="s">
        <v>4</v>
      </c>
      <c r="M39" s="337"/>
      <c r="N39" s="60" t="s">
        <v>5</v>
      </c>
      <c r="O39" s="64" t="s">
        <v>6</v>
      </c>
      <c r="P39" s="19"/>
      <c r="Q39" s="328" t="s">
        <v>4</v>
      </c>
      <c r="R39" s="329"/>
      <c r="S39" s="60" t="s">
        <v>5</v>
      </c>
      <c r="T39" s="64" t="s">
        <v>6</v>
      </c>
      <c r="V39" t="s">
        <v>99</v>
      </c>
      <c r="W39"/>
      <c r="X39"/>
    </row>
    <row r="40" spans="1:24" ht="13.8" customHeight="1" x14ac:dyDescent="0.3">
      <c r="B40" s="90"/>
      <c r="C40" s="90"/>
      <c r="D40" s="91"/>
      <c r="E40" s="90"/>
      <c r="F40" s="90"/>
      <c r="G40" s="90"/>
      <c r="H40" s="90"/>
      <c r="I40" s="91"/>
      <c r="J40" s="90"/>
      <c r="L40" s="90"/>
      <c r="M40" s="90"/>
      <c r="N40" s="91"/>
      <c r="O40" s="90"/>
      <c r="P40" s="90"/>
      <c r="Q40" s="90"/>
      <c r="R40" s="90"/>
      <c r="S40" s="91"/>
      <c r="T40" s="90"/>
      <c r="V40"/>
      <c r="W40"/>
      <c r="X40"/>
    </row>
    <row r="41" spans="1:24" s="21" customFormat="1" ht="13.8" customHeight="1" x14ac:dyDescent="0.3">
      <c r="B41" s="20"/>
      <c r="C41" s="20"/>
      <c r="D41" s="27" t="s">
        <v>49</v>
      </c>
      <c r="E41" s="27"/>
      <c r="F41" s="27"/>
      <c r="G41" s="27"/>
      <c r="H41" s="27"/>
      <c r="I41" s="353" t="s">
        <v>50</v>
      </c>
      <c r="J41" s="353"/>
      <c r="L41" s="20"/>
      <c r="M41" s="20"/>
      <c r="N41" s="27" t="s">
        <v>49</v>
      </c>
      <c r="O41" s="18"/>
      <c r="P41" s="18"/>
      <c r="Q41" s="18"/>
      <c r="R41" s="18"/>
      <c r="S41" s="27" t="s">
        <v>49</v>
      </c>
      <c r="T41" s="18"/>
      <c r="V41"/>
      <c r="W41"/>
      <c r="X41"/>
    </row>
    <row r="42" spans="1:24" s="23" customFormat="1" ht="15.6" x14ac:dyDescent="0.3">
      <c r="B42" s="354" t="s">
        <v>29</v>
      </c>
      <c r="C42" s="355"/>
      <c r="D42" s="355"/>
      <c r="E42" s="356"/>
      <c r="F42" s="22"/>
      <c r="G42" s="354" t="s">
        <v>53</v>
      </c>
      <c r="H42" s="355"/>
      <c r="I42" s="355"/>
      <c r="J42" s="356"/>
      <c r="L42" s="354" t="s">
        <v>30</v>
      </c>
      <c r="M42" s="355"/>
      <c r="N42" s="355"/>
      <c r="O42" s="356"/>
      <c r="P42" s="22"/>
      <c r="Q42" s="354" t="s">
        <v>37</v>
      </c>
      <c r="R42" s="355"/>
      <c r="S42" s="355"/>
      <c r="T42" s="356"/>
      <c r="V42"/>
      <c r="W42"/>
      <c r="X42"/>
    </row>
    <row r="43" spans="1:24" ht="28.8" x14ac:dyDescent="0.3">
      <c r="B43" s="98">
        <v>0.41666666666666669</v>
      </c>
      <c r="C43" s="98">
        <v>0.5</v>
      </c>
      <c r="D43" s="136">
        <v>30</v>
      </c>
      <c r="E43" s="42" t="s">
        <v>90</v>
      </c>
      <c r="F43" s="34"/>
      <c r="G43" s="359">
        <v>0.41666666666666669</v>
      </c>
      <c r="H43" s="359">
        <v>0.5</v>
      </c>
      <c r="I43" s="357">
        <v>45</v>
      </c>
      <c r="J43" s="358" t="s">
        <v>31</v>
      </c>
      <c r="K43" s="38"/>
      <c r="L43" s="98">
        <v>0.41666666666666669</v>
      </c>
      <c r="M43" s="98">
        <v>0.5</v>
      </c>
      <c r="N43" s="148">
        <v>15</v>
      </c>
      <c r="O43" s="42" t="s">
        <v>61</v>
      </c>
      <c r="P43" s="34"/>
      <c r="Q43" s="359">
        <v>0.41666666666666669</v>
      </c>
      <c r="R43" s="359">
        <v>0.5</v>
      </c>
      <c r="S43" s="344">
        <v>55</v>
      </c>
      <c r="T43" s="361" t="s">
        <v>63</v>
      </c>
      <c r="V43" s="53" t="s">
        <v>100</v>
      </c>
      <c r="W43"/>
      <c r="X43"/>
    </row>
    <row r="44" spans="1:24" ht="28.8" x14ac:dyDescent="0.3">
      <c r="B44" s="95">
        <f>B43+TIME(0,$D43,0)</f>
        <v>0.4375</v>
      </c>
      <c r="C44" s="135">
        <f>C43+TIME(0,$D43,0)</f>
        <v>0.52083333333333337</v>
      </c>
      <c r="D44" s="148">
        <v>15</v>
      </c>
      <c r="E44" s="42" t="s">
        <v>61</v>
      </c>
      <c r="F44" s="34"/>
      <c r="G44" s="360"/>
      <c r="H44" s="360"/>
      <c r="I44" s="357"/>
      <c r="J44" s="358"/>
      <c r="K44" s="38"/>
      <c r="L44" s="135">
        <f>L43+TIME(0,$N43,0)</f>
        <v>0.42708333333333337</v>
      </c>
      <c r="M44" s="135">
        <f>M43+TIME(0,$N43,0)</f>
        <v>0.51041666666666663</v>
      </c>
      <c r="N44" s="148">
        <v>55</v>
      </c>
      <c r="O44" s="42" t="s">
        <v>63</v>
      </c>
      <c r="P44" s="34"/>
      <c r="Q44" s="360"/>
      <c r="R44" s="360"/>
      <c r="S44" s="345"/>
      <c r="T44" s="362"/>
      <c r="V44" s="53" t="s">
        <v>102</v>
      </c>
      <c r="W44"/>
      <c r="X44"/>
    </row>
    <row r="45" spans="1:24" ht="28.8" customHeight="1" x14ac:dyDescent="0.3">
      <c r="B45" s="135">
        <f>B44+TIME(0,$D44,0)</f>
        <v>0.44791666666666669</v>
      </c>
      <c r="C45" s="135">
        <f>C44+TIME(0,$D44,0)</f>
        <v>0.53125</v>
      </c>
      <c r="D45" s="148">
        <v>55</v>
      </c>
      <c r="E45" s="42" t="s">
        <v>63</v>
      </c>
      <c r="F45" s="34"/>
      <c r="G45" s="66">
        <f>G43+TIME(0,I43,0)</f>
        <v>0.44791666666666669</v>
      </c>
      <c r="H45" s="135">
        <f>H43+TIME(0,I43,0)</f>
        <v>0.53125</v>
      </c>
      <c r="I45" s="148">
        <v>55</v>
      </c>
      <c r="J45" s="42" t="s">
        <v>63</v>
      </c>
      <c r="K45" s="38"/>
      <c r="L45" s="135">
        <f>L44+TIME(0,$N44,0)</f>
        <v>0.46527777777777779</v>
      </c>
      <c r="M45" s="135">
        <f>M44+TIME(0,$N44,0)</f>
        <v>0.54861111111111105</v>
      </c>
      <c r="N45" s="65">
        <v>30</v>
      </c>
      <c r="O45" s="42" t="s">
        <v>90</v>
      </c>
      <c r="P45" s="34"/>
      <c r="Q45" s="135">
        <f>Q43+TIME(0,S43,0)</f>
        <v>0.4548611111111111</v>
      </c>
      <c r="R45" s="135">
        <f>R43+TIME(0,S43,0)</f>
        <v>0.53819444444444442</v>
      </c>
      <c r="S45" s="136">
        <v>45</v>
      </c>
      <c r="T45" s="137" t="s">
        <v>31</v>
      </c>
      <c r="V45" s="53" t="s">
        <v>102</v>
      </c>
      <c r="W45" s="53" t="s">
        <v>102</v>
      </c>
      <c r="X45">
        <f>SUMIF(V$43:V$48,"=p",D$43:D$48)</f>
        <v>70</v>
      </c>
    </row>
    <row r="46" spans="1:24" ht="14.4" customHeight="1" x14ac:dyDescent="0.3">
      <c r="B46" s="88"/>
      <c r="C46" s="88"/>
      <c r="D46" s="89"/>
      <c r="E46" s="89"/>
      <c r="F46" s="89"/>
      <c r="G46" s="152"/>
      <c r="H46" s="152"/>
      <c r="I46" s="89"/>
      <c r="J46" s="89"/>
      <c r="K46" s="153"/>
      <c r="L46" s="152"/>
      <c r="M46" s="152"/>
      <c r="N46" s="89"/>
      <c r="O46" s="89"/>
      <c r="P46" s="89"/>
      <c r="Q46" s="152"/>
      <c r="R46" s="152"/>
      <c r="S46" s="89"/>
      <c r="T46" s="89"/>
      <c r="V46" s="53"/>
      <c r="W46" t="s">
        <v>100</v>
      </c>
      <c r="X46">
        <f>SUMIF(V$43:V$48,"=T",D$43:D$48)</f>
        <v>30</v>
      </c>
    </row>
    <row r="47" spans="1:24" s="97" customFormat="1" ht="14.4" customHeight="1" x14ac:dyDescent="0.3">
      <c r="B47" s="96"/>
      <c r="C47" s="96"/>
      <c r="D47" s="336" t="s">
        <v>11</v>
      </c>
      <c r="E47" s="336"/>
      <c r="F47" s="336"/>
      <c r="G47" s="336"/>
      <c r="H47" s="336"/>
      <c r="I47" s="336"/>
      <c r="J47" s="34"/>
      <c r="K47" s="124"/>
      <c r="L47" s="96"/>
      <c r="M47" s="96"/>
      <c r="N47" s="34"/>
      <c r="O47" s="34"/>
      <c r="P47" s="34"/>
      <c r="Q47" s="96"/>
      <c r="R47" s="96"/>
      <c r="S47" s="34"/>
      <c r="T47" s="34"/>
      <c r="V47" s="53"/>
      <c r="W47" t="s">
        <v>101</v>
      </c>
      <c r="X47">
        <f>SUMIF(V$43:V$48,"=A",D$43:D$48)</f>
        <v>10</v>
      </c>
    </row>
    <row r="48" spans="1:24" s="97" customFormat="1" ht="14.4" customHeight="1" x14ac:dyDescent="0.3">
      <c r="B48" s="125">
        <f>B45+TIME(0,D45,0)</f>
        <v>0.4861111111111111</v>
      </c>
      <c r="C48" s="125">
        <f>C45+TIME(0,D45,0)</f>
        <v>0.56944444444444442</v>
      </c>
      <c r="D48" s="148">
        <v>10</v>
      </c>
      <c r="E48" s="322" t="s">
        <v>85</v>
      </c>
      <c r="F48" s="323"/>
      <c r="G48" s="323"/>
      <c r="H48" s="323"/>
      <c r="I48" s="323"/>
      <c r="J48" s="323"/>
      <c r="K48" s="323"/>
      <c r="L48" s="323"/>
      <c r="M48" s="323"/>
      <c r="N48" s="323"/>
      <c r="O48" s="323"/>
      <c r="P48" s="323"/>
      <c r="Q48" s="323"/>
      <c r="R48" s="323"/>
      <c r="S48" s="323"/>
      <c r="T48" s="324"/>
      <c r="V48" s="53" t="s">
        <v>101</v>
      </c>
      <c r="W48" s="53"/>
      <c r="X48"/>
    </row>
    <row r="49" spans="1:24" hidden="1" x14ac:dyDescent="0.3">
      <c r="A49"/>
      <c r="B49" s="61"/>
      <c r="C49" s="78" t="s">
        <v>14</v>
      </c>
      <c r="D49" s="61">
        <f>SUM(D43:D48)</f>
        <v>110</v>
      </c>
      <c r="E49" s="18"/>
      <c r="F49" s="18"/>
      <c r="G49" s="18"/>
      <c r="H49" s="18"/>
      <c r="I49" s="128">
        <f>SUM(I43:I45)+D48</f>
        <v>110</v>
      </c>
      <c r="J49" s="18"/>
      <c r="N49" s="128">
        <f>SUM(N43:N45)+D48</f>
        <v>110</v>
      </c>
      <c r="S49" s="128">
        <f>SUM(S43:S45)+D48</f>
        <v>110</v>
      </c>
      <c r="V49" s="53"/>
      <c r="W49"/>
      <c r="X49"/>
    </row>
    <row r="50" spans="1:24" x14ac:dyDescent="0.3">
      <c r="C50" s="20"/>
      <c r="D50" s="20"/>
      <c r="E50" s="18"/>
      <c r="F50" s="18"/>
      <c r="G50" s="18"/>
      <c r="H50" s="18"/>
      <c r="I50" s="18"/>
      <c r="J50" s="18"/>
      <c r="V50"/>
      <c r="W50"/>
      <c r="X50"/>
    </row>
    <row r="51" spans="1:24" x14ac:dyDescent="0.3">
      <c r="B51" s="20"/>
      <c r="C51" s="20"/>
      <c r="D51" s="292" t="s">
        <v>89</v>
      </c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V51"/>
      <c r="W51"/>
      <c r="X51"/>
    </row>
    <row r="52" spans="1:24" x14ac:dyDescent="0.3">
      <c r="B52" s="20"/>
      <c r="C52" s="20"/>
      <c r="D52" s="21"/>
      <c r="E52" s="21"/>
      <c r="F52" s="21"/>
      <c r="G52" s="20"/>
      <c r="H52" s="20"/>
      <c r="I52" s="21"/>
      <c r="J52" s="21"/>
      <c r="V52"/>
      <c r="W52"/>
      <c r="X52"/>
    </row>
    <row r="53" spans="1:24" s="27" customFormat="1" x14ac:dyDescent="0.3">
      <c r="B53" s="61"/>
      <c r="C53" s="61"/>
      <c r="E53" s="27" t="s">
        <v>66</v>
      </c>
      <c r="G53" s="61"/>
      <c r="H53" s="61"/>
      <c r="V53"/>
      <c r="W53"/>
      <c r="X53"/>
    </row>
    <row r="54" spans="1:24" s="27" customFormat="1" x14ac:dyDescent="0.3">
      <c r="B54" s="61"/>
      <c r="C54" s="61"/>
      <c r="E54" s="27" t="s">
        <v>26</v>
      </c>
      <c r="G54" s="61"/>
      <c r="H54" s="61"/>
    </row>
    <row r="55" spans="1:24" x14ac:dyDescent="0.3">
      <c r="E55" s="58" t="s">
        <v>36</v>
      </c>
    </row>
    <row r="57" spans="1:24" x14ac:dyDescent="0.3">
      <c r="A57" t="s">
        <v>74</v>
      </c>
    </row>
    <row r="60" spans="1:24" x14ac:dyDescent="0.3">
      <c r="B60" s="290">
        <v>4</v>
      </c>
      <c r="C60" s="290"/>
      <c r="D60" s="2" t="s">
        <v>0</v>
      </c>
      <c r="E60" s="2"/>
      <c r="F60" s="2"/>
      <c r="G60" s="2"/>
      <c r="H60"/>
      <c r="I60" s="31"/>
      <c r="J60"/>
      <c r="K60"/>
    </row>
    <row r="61" spans="1:24" x14ac:dyDescent="0.3">
      <c r="B61" s="290"/>
      <c r="C61" s="290"/>
      <c r="D61" s="8" t="s">
        <v>1</v>
      </c>
      <c r="E61" s="8"/>
      <c r="F61" s="8"/>
      <c r="G61" s="8"/>
      <c r="H61"/>
      <c r="I61"/>
      <c r="J61"/>
      <c r="K61"/>
    </row>
    <row r="62" spans="1:24" x14ac:dyDescent="0.3">
      <c r="B62" s="290"/>
      <c r="C62" s="290"/>
      <c r="D62" s="29" t="s">
        <v>2</v>
      </c>
      <c r="E62" s="29"/>
      <c r="F62" s="29"/>
      <c r="G62" s="29"/>
      <c r="H62"/>
      <c r="I62"/>
      <c r="J62"/>
      <c r="K62"/>
    </row>
    <row r="64" spans="1:24" x14ac:dyDescent="0.3">
      <c r="B64" s="337" t="s">
        <v>4</v>
      </c>
      <c r="C64" s="337"/>
      <c r="D64" s="109" t="s">
        <v>5</v>
      </c>
      <c r="E64" s="114" t="s">
        <v>6</v>
      </c>
      <c r="F64" s="19"/>
      <c r="G64" s="328" t="s">
        <v>4</v>
      </c>
      <c r="H64" s="329"/>
      <c r="I64" s="109" t="s">
        <v>5</v>
      </c>
      <c r="J64" s="114" t="s">
        <v>6</v>
      </c>
      <c r="L64" s="337" t="s">
        <v>4</v>
      </c>
      <c r="M64" s="337"/>
      <c r="N64" s="109" t="s">
        <v>5</v>
      </c>
      <c r="O64" s="114" t="s">
        <v>6</v>
      </c>
      <c r="P64" s="19"/>
      <c r="Q64" s="328" t="s">
        <v>4</v>
      </c>
      <c r="R64" s="329"/>
      <c r="S64" s="109" t="s">
        <v>5</v>
      </c>
      <c r="T64" s="114" t="s">
        <v>6</v>
      </c>
    </row>
    <row r="65" spans="1:20" x14ac:dyDescent="0.3">
      <c r="B65" s="90"/>
      <c r="C65" s="90"/>
      <c r="D65" s="91"/>
      <c r="E65" s="90"/>
      <c r="F65" s="90"/>
      <c r="G65" s="90"/>
      <c r="H65" s="90"/>
      <c r="I65" s="91"/>
      <c r="J65" s="90"/>
      <c r="L65" s="90"/>
      <c r="M65" s="90"/>
      <c r="N65" s="91"/>
      <c r="O65" s="90"/>
      <c r="P65" s="90"/>
      <c r="Q65" s="90"/>
      <c r="R65" s="90"/>
      <c r="S65" s="91"/>
      <c r="T65" s="90"/>
    </row>
    <row r="66" spans="1:20" x14ac:dyDescent="0.3">
      <c r="A66" s="21"/>
      <c r="B66" s="20"/>
      <c r="C66" s="20"/>
      <c r="D66" s="27" t="s">
        <v>49</v>
      </c>
      <c r="E66" s="27"/>
      <c r="F66" s="27"/>
      <c r="G66" s="27"/>
      <c r="H66" s="27"/>
      <c r="I66" s="353" t="s">
        <v>50</v>
      </c>
      <c r="J66" s="353"/>
      <c r="K66" s="21"/>
      <c r="L66" s="20"/>
      <c r="M66" s="20"/>
      <c r="N66" s="27" t="s">
        <v>49</v>
      </c>
      <c r="O66" s="18"/>
      <c r="P66" s="18"/>
      <c r="Q66" s="18"/>
      <c r="R66" s="18"/>
      <c r="S66" s="27" t="s">
        <v>49</v>
      </c>
      <c r="T66" s="18"/>
    </row>
    <row r="67" spans="1:20" ht="15.6" x14ac:dyDescent="0.3">
      <c r="A67" s="23"/>
      <c r="B67" s="354" t="s">
        <v>29</v>
      </c>
      <c r="C67" s="355"/>
      <c r="D67" s="355"/>
      <c r="E67" s="356"/>
      <c r="F67" s="22"/>
      <c r="G67" s="354" t="s">
        <v>53</v>
      </c>
      <c r="H67" s="355"/>
      <c r="I67" s="355"/>
      <c r="J67" s="356"/>
      <c r="K67" s="23"/>
      <c r="L67" s="354" t="s">
        <v>30</v>
      </c>
      <c r="M67" s="355"/>
      <c r="N67" s="355"/>
      <c r="O67" s="356"/>
      <c r="P67" s="22"/>
      <c r="Q67" s="354" t="s">
        <v>37</v>
      </c>
      <c r="R67" s="355"/>
      <c r="S67" s="355"/>
      <c r="T67" s="356"/>
    </row>
    <row r="68" spans="1:20" ht="28.8" x14ac:dyDescent="0.3">
      <c r="B68" s="87">
        <v>0.4236111111111111</v>
      </c>
      <c r="C68" s="87">
        <v>0.51388888888888895</v>
      </c>
      <c r="D68" s="118">
        <v>30</v>
      </c>
      <c r="E68" s="42" t="s">
        <v>32</v>
      </c>
      <c r="F68" s="34"/>
      <c r="G68" s="364">
        <v>0.4236111111111111</v>
      </c>
      <c r="H68" s="364">
        <v>0.51388888888888895</v>
      </c>
      <c r="I68" s="357">
        <v>45</v>
      </c>
      <c r="J68" s="358" t="s">
        <v>31</v>
      </c>
      <c r="K68" s="38"/>
      <c r="L68" s="87">
        <v>0.4236111111111111</v>
      </c>
      <c r="M68" s="87">
        <v>0.51388888888888895</v>
      </c>
      <c r="N68" s="118">
        <v>15</v>
      </c>
      <c r="O68" s="42" t="s">
        <v>61</v>
      </c>
      <c r="P68" s="34"/>
      <c r="Q68" s="87">
        <v>0.4236111111111111</v>
      </c>
      <c r="R68" s="87">
        <v>0.51388888888888895</v>
      </c>
      <c r="S68" s="118">
        <v>55</v>
      </c>
      <c r="T68" s="42" t="s">
        <v>63</v>
      </c>
    </row>
    <row r="69" spans="1:20" ht="28.8" x14ac:dyDescent="0.3">
      <c r="B69" s="117">
        <v>0.44444444444444442</v>
      </c>
      <c r="C69" s="117">
        <v>0.53472222222222221</v>
      </c>
      <c r="D69" s="118">
        <v>15</v>
      </c>
      <c r="E69" s="42" t="s">
        <v>61</v>
      </c>
      <c r="F69" s="34"/>
      <c r="G69" s="365"/>
      <c r="H69" s="365"/>
      <c r="I69" s="357"/>
      <c r="J69" s="358"/>
      <c r="K69" s="38"/>
      <c r="L69" s="117">
        <v>0.43402777777777773</v>
      </c>
      <c r="M69" s="117">
        <v>0.52430555555555558</v>
      </c>
      <c r="N69" s="118">
        <v>55</v>
      </c>
      <c r="O69" s="42" t="s">
        <v>63</v>
      </c>
      <c r="P69" s="34"/>
      <c r="Q69" s="363">
        <v>0.46180555555555558</v>
      </c>
      <c r="R69" s="363">
        <v>5.2083333333333336E-2</v>
      </c>
      <c r="S69" s="357">
        <v>45</v>
      </c>
      <c r="T69" s="358" t="s">
        <v>31</v>
      </c>
    </row>
    <row r="70" spans="1:20" x14ac:dyDescent="0.3">
      <c r="B70" s="117">
        <v>0.4548611111111111</v>
      </c>
      <c r="C70" s="117">
        <v>4.5138888888888888E-2</v>
      </c>
      <c r="D70" s="118">
        <v>55</v>
      </c>
      <c r="E70" s="42" t="s">
        <v>63</v>
      </c>
      <c r="F70" s="34"/>
      <c r="G70" s="117">
        <v>0.4548611111111111</v>
      </c>
      <c r="H70" s="117">
        <v>4.5138888888888888E-2</v>
      </c>
      <c r="I70" s="118">
        <v>55</v>
      </c>
      <c r="J70" s="42" t="s">
        <v>63</v>
      </c>
      <c r="K70" s="38"/>
      <c r="L70" s="117">
        <v>0.47222222222222227</v>
      </c>
      <c r="M70" s="117">
        <v>6.25E-2</v>
      </c>
      <c r="N70" s="118">
        <v>30</v>
      </c>
      <c r="O70" s="42" t="s">
        <v>32</v>
      </c>
      <c r="P70" s="34"/>
      <c r="Q70" s="363"/>
      <c r="R70" s="363"/>
      <c r="S70" s="357"/>
      <c r="T70" s="358"/>
    </row>
    <row r="71" spans="1:20" x14ac:dyDescent="0.3">
      <c r="A71"/>
      <c r="B71" s="111"/>
      <c r="C71" s="78" t="s">
        <v>14</v>
      </c>
      <c r="D71" s="111">
        <f>SUM(D68:D70)</f>
        <v>100</v>
      </c>
      <c r="E71" s="18"/>
      <c r="F71" s="18"/>
      <c r="G71" s="18"/>
      <c r="H71" s="18"/>
      <c r="I71" s="128">
        <f>SUM(I68:I70)</f>
        <v>100</v>
      </c>
      <c r="J71" s="18"/>
      <c r="N71" s="128">
        <f>SUM(N68:N70)</f>
        <v>100</v>
      </c>
      <c r="S71" s="128">
        <f>SUM(S68:S70)</f>
        <v>100</v>
      </c>
    </row>
    <row r="72" spans="1:20" x14ac:dyDescent="0.3">
      <c r="C72" s="20"/>
      <c r="D72" s="20"/>
      <c r="E72" s="18"/>
      <c r="F72" s="18"/>
      <c r="G72" s="18"/>
      <c r="H72" s="18"/>
      <c r="I72" s="18"/>
      <c r="J72" s="18"/>
    </row>
    <row r="73" spans="1:20" x14ac:dyDescent="0.3">
      <c r="B73" s="20"/>
      <c r="C73" s="20"/>
      <c r="D73" s="292" t="s">
        <v>24</v>
      </c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</row>
    <row r="74" spans="1:20" x14ac:dyDescent="0.3">
      <c r="B74" s="20"/>
      <c r="C74" s="20"/>
      <c r="D74" s="21"/>
      <c r="E74" s="21"/>
      <c r="F74" s="21"/>
      <c r="G74" s="20"/>
      <c r="H74" s="20"/>
      <c r="I74" s="21"/>
      <c r="J74" s="21"/>
    </row>
    <row r="75" spans="1:20" x14ac:dyDescent="0.3">
      <c r="A75" s="27"/>
      <c r="B75" s="111"/>
      <c r="C75" s="111"/>
      <c r="D75" s="27"/>
      <c r="E75" s="27" t="s">
        <v>66</v>
      </c>
      <c r="F75" s="27"/>
      <c r="G75" s="111"/>
      <c r="H75" s="111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</row>
    <row r="76" spans="1:20" x14ac:dyDescent="0.3">
      <c r="A76" s="27"/>
      <c r="B76" s="111"/>
      <c r="C76" s="111"/>
      <c r="D76" s="27"/>
      <c r="E76" s="27" t="s">
        <v>26</v>
      </c>
      <c r="F76" s="27"/>
      <c r="G76" s="111"/>
      <c r="H76" s="111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pans="1:20" x14ac:dyDescent="0.3">
      <c r="E77" s="58" t="s">
        <v>36</v>
      </c>
    </row>
  </sheetData>
  <mergeCells count="59">
    <mergeCell ref="R69:R70"/>
    <mergeCell ref="S69:S70"/>
    <mergeCell ref="T69:T70"/>
    <mergeCell ref="D73:T73"/>
    <mergeCell ref="G68:G69"/>
    <mergeCell ref="H68:H69"/>
    <mergeCell ref="I68:I69"/>
    <mergeCell ref="J68:J69"/>
    <mergeCell ref="Q69:Q70"/>
    <mergeCell ref="I66:J66"/>
    <mergeCell ref="B67:E67"/>
    <mergeCell ref="G67:J67"/>
    <mergeCell ref="L67:O67"/>
    <mergeCell ref="Q67:T67"/>
    <mergeCell ref="B60:C62"/>
    <mergeCell ref="B64:C64"/>
    <mergeCell ref="G64:H64"/>
    <mergeCell ref="L64:M64"/>
    <mergeCell ref="Q64:R64"/>
    <mergeCell ref="D51:T51"/>
    <mergeCell ref="I43:I44"/>
    <mergeCell ref="J43:J44"/>
    <mergeCell ref="G43:G44"/>
    <mergeCell ref="H43:H44"/>
    <mergeCell ref="E48:T48"/>
    <mergeCell ref="Q43:Q44"/>
    <mergeCell ref="R43:R44"/>
    <mergeCell ref="S43:S44"/>
    <mergeCell ref="T43:T44"/>
    <mergeCell ref="D47:I47"/>
    <mergeCell ref="L39:M39"/>
    <mergeCell ref="Q39:R39"/>
    <mergeCell ref="I41:J41"/>
    <mergeCell ref="B35:C37"/>
    <mergeCell ref="B42:E42"/>
    <mergeCell ref="G42:J42"/>
    <mergeCell ref="L42:O42"/>
    <mergeCell ref="Q42:T42"/>
    <mergeCell ref="B39:C39"/>
    <mergeCell ref="G39:H39"/>
    <mergeCell ref="B8:E8"/>
    <mergeCell ref="G8:J8"/>
    <mergeCell ref="L8:O8"/>
    <mergeCell ref="Q8:T8"/>
    <mergeCell ref="B2:C4"/>
    <mergeCell ref="B6:C6"/>
    <mergeCell ref="G6:H6"/>
    <mergeCell ref="L6:M6"/>
    <mergeCell ref="Q6:R6"/>
    <mergeCell ref="D16:T16"/>
    <mergeCell ref="R9:R10"/>
    <mergeCell ref="S9:S10"/>
    <mergeCell ref="T9:T10"/>
    <mergeCell ref="E13:T13"/>
    <mergeCell ref="G9:G10"/>
    <mergeCell ref="H9:H10"/>
    <mergeCell ref="I9:I10"/>
    <mergeCell ref="J9:J10"/>
    <mergeCell ref="Q9:Q10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showGridLines="0" tabSelected="1" zoomScaleNormal="100" workbookViewId="0">
      <selection activeCell="H10" sqref="H10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126</v>
      </c>
      <c r="B1" s="211"/>
      <c r="C1" s="211"/>
    </row>
    <row r="2" spans="1:10" x14ac:dyDescent="0.3">
      <c r="B2" s="290">
        <v>5</v>
      </c>
      <c r="C2" s="290"/>
      <c r="D2" s="79"/>
      <c r="E2" s="253" t="s">
        <v>132</v>
      </c>
      <c r="F2" s="79"/>
      <c r="G2" s="6"/>
    </row>
    <row r="3" spans="1:10" x14ac:dyDescent="0.3">
      <c r="B3" s="290"/>
      <c r="C3" s="290"/>
      <c r="D3" s="79"/>
      <c r="E3" s="254" t="s">
        <v>133</v>
      </c>
      <c r="F3" s="79"/>
      <c r="G3" s="6"/>
    </row>
    <row r="4" spans="1:10" x14ac:dyDescent="0.3">
      <c r="B4" s="290"/>
      <c r="C4" s="290"/>
      <c r="D4" s="80"/>
      <c r="E4" s="80"/>
      <c r="F4" s="80"/>
      <c r="G4" s="99"/>
    </row>
    <row r="5" spans="1:10" x14ac:dyDescent="0.3">
      <c r="B5" s="211"/>
      <c r="C5" s="211"/>
      <c r="D5" s="53"/>
      <c r="E5" s="53"/>
      <c r="F5" s="53"/>
      <c r="H5" t="s">
        <v>99</v>
      </c>
    </row>
    <row r="6" spans="1:10" x14ac:dyDescent="0.3">
      <c r="B6" s="291" t="s">
        <v>4</v>
      </c>
      <c r="C6" s="291"/>
      <c r="D6" s="224" t="s">
        <v>5</v>
      </c>
      <c r="E6" s="222" t="s">
        <v>6</v>
      </c>
      <c r="F6" s="53"/>
    </row>
    <row r="7" spans="1:10" x14ac:dyDescent="0.3">
      <c r="B7" s="98">
        <v>10.416666666666666</v>
      </c>
      <c r="C7" s="98">
        <v>12.5</v>
      </c>
      <c r="D7" s="147">
        <v>10</v>
      </c>
      <c r="E7" s="274" t="s">
        <v>64</v>
      </c>
      <c r="F7" s="53"/>
      <c r="H7" t="s">
        <v>101</v>
      </c>
    </row>
    <row r="8" spans="1:10" x14ac:dyDescent="0.3">
      <c r="B8" s="98">
        <f>B7+TIME(0,D7,0)</f>
        <v>10.423611111111111</v>
      </c>
      <c r="C8" s="98">
        <f>C7+TIME(0,D7,0)</f>
        <v>12.506944444444445</v>
      </c>
      <c r="D8" s="147">
        <v>10</v>
      </c>
      <c r="E8" s="275" t="s">
        <v>81</v>
      </c>
      <c r="F8" s="53"/>
      <c r="H8" t="s">
        <v>101</v>
      </c>
    </row>
    <row r="9" spans="1:10" x14ac:dyDescent="0.3">
      <c r="B9" s="98">
        <f t="shared" ref="B9:B12" si="0">B8+TIME(0,D8,0)</f>
        <v>10.430555555555555</v>
      </c>
      <c r="C9" s="98">
        <f t="shared" ref="C9:C12" si="1">C8+TIME(0,D8,0)</f>
        <v>12.513888888888889</v>
      </c>
      <c r="D9" s="147">
        <v>10</v>
      </c>
      <c r="E9" s="273" t="s">
        <v>141</v>
      </c>
      <c r="F9" s="53"/>
      <c r="H9" t="s">
        <v>101</v>
      </c>
    </row>
    <row r="10" spans="1:10" x14ac:dyDescent="0.3">
      <c r="B10" s="98">
        <f t="shared" si="0"/>
        <v>10.4375</v>
      </c>
      <c r="C10" s="98">
        <f t="shared" si="1"/>
        <v>12.520833333333334</v>
      </c>
      <c r="D10" s="145">
        <v>10</v>
      </c>
      <c r="E10" s="273" t="s">
        <v>95</v>
      </c>
      <c r="F10" s="53"/>
      <c r="H10" t="s">
        <v>102</v>
      </c>
      <c r="I10" t="s">
        <v>102</v>
      </c>
      <c r="J10">
        <f>SUMIF(H$7:H$12,"=P",D$7:D$12)</f>
        <v>70</v>
      </c>
    </row>
    <row r="11" spans="1:10" ht="25.8" customHeight="1" x14ac:dyDescent="0.3">
      <c r="B11" s="98">
        <f t="shared" si="0"/>
        <v>10.444444444444445</v>
      </c>
      <c r="C11" s="98">
        <f t="shared" si="1"/>
        <v>12.527777777777779</v>
      </c>
      <c r="D11" s="145">
        <v>60</v>
      </c>
      <c r="E11" s="273" t="s">
        <v>39</v>
      </c>
      <c r="F11" s="53"/>
      <c r="H11" s="53" t="s">
        <v>102</v>
      </c>
      <c r="I11" s="53" t="s">
        <v>100</v>
      </c>
      <c r="J11">
        <f>SUMIF(H$7:H$12,"=T",D$7:D$12)</f>
        <v>0</v>
      </c>
    </row>
    <row r="12" spans="1:10" x14ac:dyDescent="0.3">
      <c r="B12" s="98">
        <f t="shared" si="0"/>
        <v>10.486111111111111</v>
      </c>
      <c r="C12" s="98">
        <f t="shared" si="1"/>
        <v>12.569444444444445</v>
      </c>
      <c r="D12" s="145">
        <v>10</v>
      </c>
      <c r="E12" s="275" t="s">
        <v>85</v>
      </c>
      <c r="F12" s="53"/>
      <c r="H12" s="53" t="s">
        <v>101</v>
      </c>
      <c r="I12" t="s">
        <v>101</v>
      </c>
      <c r="J12">
        <f>SUMIF(H$7:H$12,"=A",D$7:D$12)</f>
        <v>40</v>
      </c>
    </row>
    <row r="13" spans="1:10" hidden="1" x14ac:dyDescent="0.3">
      <c r="B13" s="211"/>
      <c r="C13" s="78" t="s">
        <v>14</v>
      </c>
      <c r="D13" s="211">
        <f>SUM(D8:D12)</f>
        <v>100</v>
      </c>
      <c r="G13" s="53"/>
    </row>
    <row r="14" spans="1:10" x14ac:dyDescent="0.3">
      <c r="B14" s="211"/>
      <c r="C14" s="211"/>
      <c r="G14" s="53"/>
    </row>
    <row r="15" spans="1:10" x14ac:dyDescent="0.3">
      <c r="B15" s="211"/>
      <c r="C15" s="211"/>
      <c r="D15" s="292" t="s">
        <v>89</v>
      </c>
      <c r="E15" s="292"/>
      <c r="F15" s="28"/>
      <c r="G15" s="53"/>
      <c r="J15" s="28"/>
    </row>
    <row r="16" spans="1:10" x14ac:dyDescent="0.3">
      <c r="B16" s="211"/>
      <c r="C16" s="211"/>
      <c r="G16" s="53"/>
      <c r="H16" s="53"/>
      <c r="J16" s="26"/>
    </row>
    <row r="17" spans="2:10" x14ac:dyDescent="0.3">
      <c r="B17" s="211"/>
      <c r="C17" s="211"/>
      <c r="G17" s="53"/>
      <c r="J17" s="26"/>
    </row>
    <row r="18" spans="2:10" x14ac:dyDescent="0.3">
      <c r="B18" s="211"/>
      <c r="C18" s="211"/>
      <c r="J18" s="26"/>
    </row>
    <row r="19" spans="2:10" x14ac:dyDescent="0.3">
      <c r="B19" s="211"/>
      <c r="C19" s="211"/>
    </row>
    <row r="20" spans="2:10" x14ac:dyDescent="0.3">
      <c r="B20" s="211"/>
      <c r="C20" s="211"/>
    </row>
    <row r="21" spans="2:10" x14ac:dyDescent="0.3">
      <c r="B21" s="211"/>
      <c r="C21" s="211"/>
    </row>
    <row r="22" spans="2:10" x14ac:dyDescent="0.3">
      <c r="B22" s="211"/>
      <c r="C22" s="211"/>
    </row>
    <row r="23" spans="2:10" x14ac:dyDescent="0.3">
      <c r="B23" s="211"/>
      <c r="C23" s="211"/>
    </row>
    <row r="24" spans="2:10" x14ac:dyDescent="0.3">
      <c r="B24" s="211"/>
      <c r="C24" s="211"/>
    </row>
    <row r="25" spans="2:10" x14ac:dyDescent="0.3">
      <c r="B25" s="211"/>
      <c r="C25" s="211"/>
    </row>
    <row r="26" spans="2:10" x14ac:dyDescent="0.3">
      <c r="B26" s="211"/>
      <c r="C26" s="211"/>
    </row>
    <row r="27" spans="2:10" x14ac:dyDescent="0.3">
      <c r="B27" s="211"/>
      <c r="C27" s="211"/>
    </row>
    <row r="28" spans="2:10" x14ac:dyDescent="0.3">
      <c r="B28" s="211"/>
      <c r="C28" s="211"/>
    </row>
    <row r="29" spans="2:10" x14ac:dyDescent="0.3">
      <c r="B29" s="211"/>
      <c r="C29" s="211"/>
    </row>
    <row r="30" spans="2:10" x14ac:dyDescent="0.3">
      <c r="B30" s="211"/>
      <c r="C30" s="211"/>
    </row>
    <row r="31" spans="2:10" x14ac:dyDescent="0.3">
      <c r="B31" s="211"/>
      <c r="C31" s="211"/>
    </row>
    <row r="32" spans="2:10" x14ac:dyDescent="0.3">
      <c r="B32" s="211"/>
      <c r="C32" s="211"/>
    </row>
    <row r="33" spans="1:14" x14ac:dyDescent="0.3">
      <c r="B33" s="211"/>
      <c r="C33" s="211"/>
    </row>
    <row r="34" spans="1:14" x14ac:dyDescent="0.3">
      <c r="B34" s="211"/>
      <c r="C34" s="211"/>
    </row>
    <row r="35" spans="1:14" x14ac:dyDescent="0.3">
      <c r="B35" s="211"/>
      <c r="C35" s="211"/>
    </row>
    <row r="36" spans="1:14" x14ac:dyDescent="0.3">
      <c r="B36" s="211"/>
      <c r="C36" s="211"/>
    </row>
    <row r="38" spans="1:14" x14ac:dyDescent="0.3">
      <c r="B38" s="290">
        <v>5</v>
      </c>
      <c r="C38" s="290"/>
      <c r="D38" s="2" t="s">
        <v>87</v>
      </c>
      <c r="E38" s="2"/>
      <c r="F38" s="6"/>
      <c r="G38" s="6"/>
    </row>
    <row r="39" spans="1:14" x14ac:dyDescent="0.3">
      <c r="B39" s="290"/>
      <c r="C39" s="290"/>
      <c r="D39" s="8" t="s">
        <v>88</v>
      </c>
      <c r="E39" s="8"/>
      <c r="F39" s="6"/>
      <c r="G39" s="6"/>
    </row>
    <row r="40" spans="1:14" x14ac:dyDescent="0.3">
      <c r="A40" t="s">
        <v>113</v>
      </c>
      <c r="B40" s="290"/>
      <c r="C40" s="290"/>
      <c r="D40" s="29" t="s">
        <v>2</v>
      </c>
      <c r="E40" s="29"/>
      <c r="F40" s="99"/>
      <c r="G40" s="99"/>
    </row>
    <row r="41" spans="1:14" x14ac:dyDescent="0.3">
      <c r="G41" t="s">
        <v>99</v>
      </c>
    </row>
    <row r="42" spans="1:14" x14ac:dyDescent="0.3">
      <c r="B42" s="291" t="s">
        <v>4</v>
      </c>
      <c r="C42" s="291"/>
      <c r="D42" s="60" t="s">
        <v>5</v>
      </c>
      <c r="E42" s="13" t="s">
        <v>6</v>
      </c>
    </row>
    <row r="43" spans="1:14" x14ac:dyDescent="0.3">
      <c r="B43" s="98">
        <v>10.416666666666666</v>
      </c>
      <c r="C43" s="98">
        <v>12.5</v>
      </c>
      <c r="D43" s="147">
        <v>15</v>
      </c>
      <c r="E43" s="207" t="s">
        <v>64</v>
      </c>
      <c r="G43" t="s">
        <v>101</v>
      </c>
    </row>
    <row r="44" spans="1:14" x14ac:dyDescent="0.3">
      <c r="B44" s="98">
        <f>B43+TIME(0,D43,0)</f>
        <v>10.427083333333332</v>
      </c>
      <c r="C44" s="98">
        <f>C43+TIME(0,D43,0)</f>
        <v>12.510416666666666</v>
      </c>
      <c r="D44" s="147">
        <v>10</v>
      </c>
      <c r="E44" s="44" t="s">
        <v>81</v>
      </c>
      <c r="G44" t="s">
        <v>101</v>
      </c>
    </row>
    <row r="45" spans="1:14" x14ac:dyDescent="0.3">
      <c r="A45" t="s">
        <v>114</v>
      </c>
      <c r="B45" s="98">
        <f>B44+TIME(0,D44,0)</f>
        <v>10.434027777777777</v>
      </c>
      <c r="C45" s="98">
        <f>C44+TIME(0,D44,0)</f>
        <v>12.517361111111111</v>
      </c>
      <c r="D45" s="145">
        <v>10</v>
      </c>
      <c r="E45" s="44" t="s">
        <v>95</v>
      </c>
      <c r="G45" t="s">
        <v>102</v>
      </c>
    </row>
    <row r="46" spans="1:14" ht="27" customHeight="1" x14ac:dyDescent="0.3">
      <c r="A46" t="s">
        <v>116</v>
      </c>
      <c r="B46" s="98">
        <f t="shared" ref="B46:B47" si="2">B45+TIME(0,D45,0)</f>
        <v>10.440972222222221</v>
      </c>
      <c r="C46" s="98">
        <f t="shared" ref="C46:C47" si="3">C45+TIME(0,D45,0)</f>
        <v>12.524305555555555</v>
      </c>
      <c r="D46" s="145">
        <v>65</v>
      </c>
      <c r="E46" s="57" t="s">
        <v>39</v>
      </c>
      <c r="G46" s="53" t="s">
        <v>102</v>
      </c>
      <c r="L46" s="69"/>
      <c r="M46" s="69"/>
      <c r="N46" s="69"/>
    </row>
    <row r="47" spans="1:14" x14ac:dyDescent="0.3">
      <c r="B47" s="98">
        <f t="shared" si="2"/>
        <v>10.486111111111111</v>
      </c>
      <c r="C47" s="98">
        <f t="shared" si="3"/>
        <v>12.569444444444445</v>
      </c>
      <c r="D47" s="145">
        <v>10</v>
      </c>
      <c r="E47" s="44" t="s">
        <v>85</v>
      </c>
      <c r="G47" s="53" t="s">
        <v>101</v>
      </c>
      <c r="H47" t="s">
        <v>102</v>
      </c>
      <c r="I47">
        <f ca="1">SUMIF(G$44:G$48,"=P",D$44:D$47)</f>
        <v>75</v>
      </c>
      <c r="L47" s="69"/>
      <c r="M47" s="69"/>
      <c r="N47" s="69"/>
    </row>
    <row r="48" spans="1:14" hidden="1" x14ac:dyDescent="0.3">
      <c r="B48" s="61"/>
      <c r="C48" s="78" t="s">
        <v>14</v>
      </c>
      <c r="D48" s="61">
        <f>SUM(D44:D47)</f>
        <v>95</v>
      </c>
      <c r="G48" s="53"/>
      <c r="H48" s="53" t="s">
        <v>102</v>
      </c>
      <c r="I48">
        <f t="shared" ref="I48" ca="1" si="4">SUMIF(G$44:G$48,"=T",D$44:D$47)</f>
        <v>0</v>
      </c>
    </row>
    <row r="49" spans="1:13" x14ac:dyDescent="0.3">
      <c r="B49" s="61"/>
      <c r="C49" s="61"/>
      <c r="G49" s="53"/>
      <c r="H49" t="s">
        <v>100</v>
      </c>
      <c r="I49">
        <f ca="1">SUMIF(G$44:G$48,"=T",D$44:D$47)</f>
        <v>0</v>
      </c>
    </row>
    <row r="50" spans="1:13" ht="14.4" customHeight="1" x14ac:dyDescent="0.3">
      <c r="B50" s="61"/>
      <c r="C50" s="61"/>
      <c r="D50" s="292" t="s">
        <v>89</v>
      </c>
      <c r="E50" s="292"/>
      <c r="F50" s="28"/>
      <c r="G50" s="53"/>
      <c r="H50" t="s">
        <v>101</v>
      </c>
      <c r="I50">
        <f>SUMIF(G$43:G$47,"=A",D$43:D$47)</f>
        <v>35</v>
      </c>
      <c r="J50" s="28"/>
    </row>
    <row r="51" spans="1:13" x14ac:dyDescent="0.3">
      <c r="G51" s="53"/>
      <c r="H51" s="53"/>
      <c r="J51" s="26"/>
      <c r="K51" s="26"/>
      <c r="L51" s="26"/>
      <c r="M51" s="26"/>
    </row>
    <row r="52" spans="1:13" x14ac:dyDescent="0.3">
      <c r="G52" s="53"/>
      <c r="J52" s="26"/>
      <c r="K52" s="6"/>
      <c r="L52" s="6"/>
      <c r="M52" s="26"/>
    </row>
    <row r="53" spans="1:13" x14ac:dyDescent="0.3">
      <c r="J53" s="26"/>
      <c r="K53" s="6"/>
      <c r="L53" s="6"/>
      <c r="M53" s="26"/>
    </row>
    <row r="54" spans="1:13" x14ac:dyDescent="0.3">
      <c r="J54" s="33"/>
      <c r="K54" s="34"/>
      <c r="L54" s="6"/>
      <c r="M54" s="26"/>
    </row>
    <row r="55" spans="1:13" x14ac:dyDescent="0.3">
      <c r="J55" s="26"/>
      <c r="K55" s="6"/>
      <c r="L55" s="6"/>
      <c r="M55" s="26"/>
    </row>
    <row r="56" spans="1:13" x14ac:dyDescent="0.3">
      <c r="A56" t="s">
        <v>74</v>
      </c>
      <c r="J56" s="26"/>
      <c r="K56" s="6"/>
      <c r="L56" s="6"/>
      <c r="M56" s="26"/>
    </row>
    <row r="57" spans="1:13" x14ac:dyDescent="0.3">
      <c r="I57" s="26"/>
      <c r="J57" s="26"/>
      <c r="K57" s="26"/>
      <c r="L57" s="26"/>
      <c r="M57" s="26"/>
    </row>
    <row r="58" spans="1:13" x14ac:dyDescent="0.3">
      <c r="B58" s="111"/>
      <c r="C58" s="111"/>
      <c r="I58" s="26"/>
      <c r="J58" s="26"/>
      <c r="K58" s="26"/>
      <c r="L58" s="26"/>
      <c r="M58" s="26"/>
    </row>
    <row r="59" spans="1:13" x14ac:dyDescent="0.3">
      <c r="B59" s="290">
        <v>5</v>
      </c>
      <c r="C59" s="290"/>
      <c r="D59" s="2" t="s">
        <v>0</v>
      </c>
      <c r="E59" s="2"/>
    </row>
    <row r="60" spans="1:13" x14ac:dyDescent="0.3">
      <c r="B60" s="290"/>
      <c r="C60" s="290"/>
      <c r="D60" s="8" t="s">
        <v>1</v>
      </c>
      <c r="E60" s="8"/>
    </row>
    <row r="61" spans="1:13" x14ac:dyDescent="0.3">
      <c r="B61" s="290"/>
      <c r="C61" s="290"/>
      <c r="D61" s="29" t="s">
        <v>2</v>
      </c>
      <c r="E61" s="29"/>
    </row>
    <row r="62" spans="1:13" x14ac:dyDescent="0.3">
      <c r="B62" s="111"/>
      <c r="C62" s="111"/>
    </row>
    <row r="63" spans="1:13" x14ac:dyDescent="0.3">
      <c r="B63" s="291" t="s">
        <v>4</v>
      </c>
      <c r="C63" s="291"/>
      <c r="D63" s="109" t="s">
        <v>5</v>
      </c>
      <c r="E63" s="13" t="s">
        <v>6</v>
      </c>
    </row>
    <row r="64" spans="1:13" x14ac:dyDescent="0.3">
      <c r="B64" s="98">
        <v>0.4236111111111111</v>
      </c>
      <c r="C64" s="98">
        <v>0.51388888888888895</v>
      </c>
      <c r="D64" s="118">
        <v>30</v>
      </c>
      <c r="E64" s="116" t="s">
        <v>64</v>
      </c>
    </row>
    <row r="65" spans="2:5" x14ac:dyDescent="0.3">
      <c r="B65" s="98">
        <v>0.44444444444444442</v>
      </c>
      <c r="C65" s="98">
        <v>0.53472222222222221</v>
      </c>
      <c r="D65" s="43">
        <v>10</v>
      </c>
      <c r="E65" s="44" t="s">
        <v>38</v>
      </c>
    </row>
    <row r="66" spans="2:5" x14ac:dyDescent="0.3">
      <c r="B66" s="98">
        <v>0.4513888888888889</v>
      </c>
      <c r="C66" s="98">
        <v>4.1666666666666664E-2</v>
      </c>
      <c r="D66" s="43">
        <v>10</v>
      </c>
      <c r="E66" s="44" t="s">
        <v>60</v>
      </c>
    </row>
    <row r="67" spans="2:5" x14ac:dyDescent="0.3">
      <c r="B67" s="98">
        <v>0.45833333333333331</v>
      </c>
      <c r="C67" s="98">
        <v>4.8611111111111112E-2</v>
      </c>
      <c r="D67" s="43">
        <v>60</v>
      </c>
      <c r="E67" s="57" t="s">
        <v>39</v>
      </c>
    </row>
    <row r="68" spans="2:5" x14ac:dyDescent="0.3">
      <c r="B68" s="111"/>
      <c r="C68" s="78" t="s">
        <v>14</v>
      </c>
      <c r="D68" s="111">
        <f>SUM(D64:D67)</f>
        <v>110</v>
      </c>
    </row>
    <row r="69" spans="2:5" x14ac:dyDescent="0.3">
      <c r="B69" s="111"/>
      <c r="C69" s="111"/>
    </row>
    <row r="70" spans="2:5" x14ac:dyDescent="0.3">
      <c r="B70" s="111"/>
      <c r="C70" s="111"/>
      <c r="D70" s="292" t="s">
        <v>24</v>
      </c>
      <c r="E70" s="292"/>
    </row>
    <row r="71" spans="2:5" x14ac:dyDescent="0.3">
      <c r="B71" s="111"/>
      <c r="C71" s="111"/>
    </row>
  </sheetData>
  <mergeCells count="9">
    <mergeCell ref="B2:C4"/>
    <mergeCell ref="B6:C6"/>
    <mergeCell ref="D15:E15"/>
    <mergeCell ref="D70:E70"/>
    <mergeCell ref="B42:C42"/>
    <mergeCell ref="D50:E50"/>
    <mergeCell ref="B38:C40"/>
    <mergeCell ref="B59:C61"/>
    <mergeCell ref="B63:C6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showGridLines="0" zoomScaleNormal="100" workbookViewId="0">
      <selection activeCell="D22" sqref="D22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126</v>
      </c>
      <c r="B1" s="211"/>
      <c r="C1" s="211"/>
    </row>
    <row r="2" spans="1:10" x14ac:dyDescent="0.3">
      <c r="B2" s="290">
        <v>6</v>
      </c>
      <c r="C2" s="290"/>
      <c r="D2" s="79"/>
      <c r="E2" s="253" t="s">
        <v>132</v>
      </c>
      <c r="F2" s="6"/>
      <c r="G2" s="6"/>
    </row>
    <row r="3" spans="1:10" x14ac:dyDescent="0.3">
      <c r="B3" s="290"/>
      <c r="C3" s="290"/>
      <c r="D3" s="79"/>
      <c r="E3" s="254" t="s">
        <v>133</v>
      </c>
      <c r="F3" s="6"/>
      <c r="G3" s="6"/>
    </row>
    <row r="4" spans="1:10" x14ac:dyDescent="0.3">
      <c r="B4" s="290"/>
      <c r="C4" s="290"/>
      <c r="D4" s="80"/>
      <c r="E4" s="80"/>
      <c r="F4" s="99"/>
      <c r="G4" s="99"/>
    </row>
    <row r="5" spans="1:10" x14ac:dyDescent="0.3">
      <c r="B5" s="211"/>
      <c r="C5" s="211"/>
      <c r="D5" s="53"/>
      <c r="E5" s="53"/>
      <c r="H5" t="s">
        <v>99</v>
      </c>
    </row>
    <row r="6" spans="1:10" x14ac:dyDescent="0.3">
      <c r="B6" s="291" t="s">
        <v>4</v>
      </c>
      <c r="C6" s="291"/>
      <c r="D6" s="224" t="s">
        <v>5</v>
      </c>
      <c r="E6" s="222" t="s">
        <v>6</v>
      </c>
    </row>
    <row r="7" spans="1:10" x14ac:dyDescent="0.3">
      <c r="B7" s="98">
        <v>0.41666666666666669</v>
      </c>
      <c r="C7" s="98">
        <v>0.5</v>
      </c>
      <c r="D7" s="146">
        <v>10</v>
      </c>
      <c r="E7" s="287" t="s">
        <v>69</v>
      </c>
      <c r="H7" t="s">
        <v>100</v>
      </c>
    </row>
    <row r="8" spans="1:10" ht="43.8" customHeight="1" x14ac:dyDescent="0.3">
      <c r="B8" s="98">
        <f>B7+TIME(0,D7,0)</f>
        <v>0.4236111111111111</v>
      </c>
      <c r="C8" s="98">
        <f>C7+TIME(0,D7,0)</f>
        <v>0.50694444444444442</v>
      </c>
      <c r="D8" s="145">
        <v>65</v>
      </c>
      <c r="E8" s="288" t="s">
        <v>40</v>
      </c>
      <c r="H8" s="172" t="s">
        <v>102</v>
      </c>
    </row>
    <row r="9" spans="1:10" x14ac:dyDescent="0.3">
      <c r="B9" s="98">
        <f t="shared" ref="B9:B12" si="0">B8+TIME(0,D8,0)</f>
        <v>0.46875</v>
      </c>
      <c r="C9" s="98">
        <f t="shared" ref="C9:C12" si="1">C8+TIME(0,D8,0)</f>
        <v>0.55208333333333326</v>
      </c>
      <c r="D9" s="144">
        <v>5</v>
      </c>
      <c r="E9" s="160" t="s">
        <v>41</v>
      </c>
      <c r="H9" s="53" t="s">
        <v>102</v>
      </c>
      <c r="I9" s="53" t="s">
        <v>102</v>
      </c>
      <c r="J9">
        <f>SUMIF(H7:H12,"=p",D7:D12)</f>
        <v>95</v>
      </c>
    </row>
    <row r="10" spans="1:10" x14ac:dyDescent="0.3">
      <c r="B10" s="98">
        <f t="shared" si="0"/>
        <v>0.47222222222222221</v>
      </c>
      <c r="C10" s="98">
        <f t="shared" si="1"/>
        <v>0.55555555555555547</v>
      </c>
      <c r="D10" s="144">
        <v>15</v>
      </c>
      <c r="E10" s="160" t="s">
        <v>42</v>
      </c>
      <c r="H10" s="53" t="s">
        <v>102</v>
      </c>
      <c r="I10" t="s">
        <v>100</v>
      </c>
      <c r="J10">
        <f>SUMIF(H7:H12,"=T",D7:D12)</f>
        <v>10</v>
      </c>
    </row>
    <row r="11" spans="1:10" x14ac:dyDescent="0.3">
      <c r="B11" s="98">
        <f t="shared" si="0"/>
        <v>0.4826388888888889</v>
      </c>
      <c r="C11" s="98">
        <f t="shared" si="1"/>
        <v>0.5659722222222221</v>
      </c>
      <c r="D11" s="144">
        <v>10</v>
      </c>
      <c r="E11" s="287" t="s">
        <v>97</v>
      </c>
      <c r="H11" s="53" t="s">
        <v>102</v>
      </c>
      <c r="I11" t="s">
        <v>101</v>
      </c>
      <c r="J11">
        <f>SUMIF(H7:H12,"=A",D7:D12)</f>
        <v>5</v>
      </c>
    </row>
    <row r="12" spans="1:10" x14ac:dyDescent="0.3">
      <c r="B12" s="98">
        <f t="shared" si="0"/>
        <v>0.48958333333333331</v>
      </c>
      <c r="C12" s="98">
        <f t="shared" si="1"/>
        <v>0.57291666666666652</v>
      </c>
      <c r="D12" s="144">
        <v>5</v>
      </c>
      <c r="E12" s="287" t="s">
        <v>85</v>
      </c>
      <c r="H12" s="53" t="s">
        <v>101</v>
      </c>
    </row>
    <row r="13" spans="1:10" hidden="1" x14ac:dyDescent="0.3">
      <c r="B13" s="211"/>
      <c r="C13" s="78" t="s">
        <v>14</v>
      </c>
      <c r="D13" s="211">
        <f>SUM(D7:D12)</f>
        <v>110</v>
      </c>
      <c r="G13" s="53"/>
    </row>
    <row r="14" spans="1:10" x14ac:dyDescent="0.3">
      <c r="B14" s="211"/>
      <c r="C14" s="78"/>
      <c r="D14" s="211"/>
      <c r="G14" s="53"/>
      <c r="H14" s="53"/>
    </row>
    <row r="15" spans="1:10" x14ac:dyDescent="0.3">
      <c r="B15" s="58" t="s">
        <v>128</v>
      </c>
      <c r="C15" s="211"/>
      <c r="G15" s="53"/>
    </row>
    <row r="16" spans="1:10" x14ac:dyDescent="0.3">
      <c r="B16" s="211"/>
      <c r="C16" s="211"/>
    </row>
    <row r="17" spans="2:3" x14ac:dyDescent="0.3">
      <c r="B17" s="58"/>
      <c r="C17" s="211"/>
    </row>
    <row r="18" spans="2:3" x14ac:dyDescent="0.3">
      <c r="B18" s="211"/>
      <c r="C18" s="211"/>
    </row>
    <row r="19" spans="2:3" x14ac:dyDescent="0.3">
      <c r="B19" s="211"/>
      <c r="C19" s="211"/>
    </row>
    <row r="20" spans="2:3" x14ac:dyDescent="0.3">
      <c r="B20" s="211"/>
      <c r="C20" s="211"/>
    </row>
    <row r="21" spans="2:3" x14ac:dyDescent="0.3">
      <c r="B21" s="211"/>
      <c r="C21" s="211"/>
    </row>
    <row r="22" spans="2:3" x14ac:dyDescent="0.3">
      <c r="B22" s="211"/>
      <c r="C22" s="211"/>
    </row>
    <row r="23" spans="2:3" x14ac:dyDescent="0.3">
      <c r="B23" s="211"/>
      <c r="C23" s="211"/>
    </row>
    <row r="24" spans="2:3" x14ac:dyDescent="0.3">
      <c r="B24" s="211"/>
      <c r="C24" s="211"/>
    </row>
    <row r="25" spans="2:3" x14ac:dyDescent="0.3">
      <c r="B25" s="211"/>
      <c r="C25" s="211"/>
    </row>
    <row r="26" spans="2:3" x14ac:dyDescent="0.3">
      <c r="B26" s="211"/>
      <c r="C26" s="211"/>
    </row>
    <row r="27" spans="2:3" x14ac:dyDescent="0.3">
      <c r="B27" s="211"/>
      <c r="C27" s="211"/>
    </row>
    <row r="28" spans="2:3" x14ac:dyDescent="0.3">
      <c r="B28" s="211"/>
      <c r="C28" s="211"/>
    </row>
    <row r="29" spans="2:3" x14ac:dyDescent="0.3">
      <c r="B29" s="211"/>
      <c r="C29" s="211"/>
    </row>
    <row r="30" spans="2:3" x14ac:dyDescent="0.3">
      <c r="B30" s="211"/>
      <c r="C30" s="211"/>
    </row>
    <row r="31" spans="2:3" x14ac:dyDescent="0.3">
      <c r="B31" s="211"/>
      <c r="C31" s="211"/>
    </row>
    <row r="32" spans="2:3" x14ac:dyDescent="0.3">
      <c r="B32" s="211"/>
      <c r="C32" s="211"/>
    </row>
    <row r="33" spans="1:9" x14ac:dyDescent="0.3">
      <c r="B33" s="211"/>
      <c r="C33" s="211"/>
    </row>
    <row r="34" spans="1:9" x14ac:dyDescent="0.3">
      <c r="B34" s="211"/>
      <c r="C34" s="211"/>
    </row>
    <row r="35" spans="1:9" x14ac:dyDescent="0.3">
      <c r="B35" s="211"/>
      <c r="C35" s="211"/>
    </row>
    <row r="37" spans="1:9" x14ac:dyDescent="0.3">
      <c r="B37" s="290">
        <v>6</v>
      </c>
      <c r="C37" s="290"/>
      <c r="D37" s="2" t="s">
        <v>87</v>
      </c>
      <c r="E37" s="2"/>
      <c r="F37" s="6"/>
      <c r="G37" s="6"/>
    </row>
    <row r="38" spans="1:9" x14ac:dyDescent="0.3">
      <c r="B38" s="290"/>
      <c r="C38" s="290"/>
      <c r="D38" s="8" t="s">
        <v>88</v>
      </c>
      <c r="E38" s="8"/>
      <c r="F38" s="6"/>
      <c r="G38" s="6"/>
    </row>
    <row r="39" spans="1:9" x14ac:dyDescent="0.3">
      <c r="A39" t="s">
        <v>113</v>
      </c>
      <c r="B39" s="290"/>
      <c r="C39" s="290"/>
      <c r="D39" s="29" t="s">
        <v>2</v>
      </c>
      <c r="E39" s="29"/>
      <c r="F39" s="99"/>
      <c r="G39" s="99"/>
    </row>
    <row r="40" spans="1:9" x14ac:dyDescent="0.3">
      <c r="A40" t="s">
        <v>115</v>
      </c>
      <c r="G40" t="s">
        <v>99</v>
      </c>
    </row>
    <row r="41" spans="1:9" x14ac:dyDescent="0.3">
      <c r="B41" s="291" t="s">
        <v>4</v>
      </c>
      <c r="C41" s="291"/>
      <c r="D41" s="60" t="s">
        <v>5</v>
      </c>
      <c r="E41" s="13" t="s">
        <v>6</v>
      </c>
    </row>
    <row r="42" spans="1:9" x14ac:dyDescent="0.3">
      <c r="B42" s="98">
        <v>0.41666666666666669</v>
      </c>
      <c r="C42" s="98">
        <v>0.5</v>
      </c>
      <c r="D42" s="146">
        <v>10</v>
      </c>
      <c r="E42" s="47" t="s">
        <v>69</v>
      </c>
      <c r="G42" t="s">
        <v>100</v>
      </c>
    </row>
    <row r="43" spans="1:9" ht="43.2" customHeight="1" x14ac:dyDescent="0.3">
      <c r="B43" s="98">
        <f>B42+TIME(0,D42,0)</f>
        <v>0.4236111111111111</v>
      </c>
      <c r="C43" s="98">
        <f>C42+TIME(0,D42,0)</f>
        <v>0.50694444444444442</v>
      </c>
      <c r="D43" s="145">
        <v>65</v>
      </c>
      <c r="E43" s="103" t="s">
        <v>40</v>
      </c>
      <c r="G43" t="s">
        <v>102</v>
      </c>
    </row>
    <row r="44" spans="1:9" x14ac:dyDescent="0.3">
      <c r="B44" s="98">
        <f t="shared" ref="B44:B47" si="2">B43+TIME(0,D43,0)</f>
        <v>0.46875</v>
      </c>
      <c r="C44" s="98">
        <f t="shared" ref="C44:C47" si="3">C43+TIME(0,D43,0)</f>
        <v>0.55208333333333326</v>
      </c>
      <c r="D44" s="144">
        <v>5</v>
      </c>
      <c r="E44" s="30" t="s">
        <v>41</v>
      </c>
      <c r="G44" s="53" t="s">
        <v>102</v>
      </c>
    </row>
    <row r="45" spans="1:9" x14ac:dyDescent="0.3">
      <c r="B45" s="98">
        <f t="shared" si="2"/>
        <v>0.47222222222222221</v>
      </c>
      <c r="C45" s="98">
        <f t="shared" si="3"/>
        <v>0.55555555555555547</v>
      </c>
      <c r="D45" s="144">
        <v>15</v>
      </c>
      <c r="E45" s="30" t="s">
        <v>42</v>
      </c>
      <c r="G45" s="53" t="s">
        <v>102</v>
      </c>
    </row>
    <row r="46" spans="1:9" x14ac:dyDescent="0.3">
      <c r="B46" s="98">
        <f t="shared" si="2"/>
        <v>0.4826388888888889</v>
      </c>
      <c r="C46" s="98">
        <f t="shared" si="3"/>
        <v>0.5659722222222221</v>
      </c>
      <c r="D46" s="144">
        <v>10</v>
      </c>
      <c r="E46" s="47" t="s">
        <v>97</v>
      </c>
      <c r="G46" s="53" t="s">
        <v>102</v>
      </c>
      <c r="H46" s="53" t="s">
        <v>102</v>
      </c>
      <c r="I46">
        <f>SUMIF(G42:G47,"=p",D42:D47)</f>
        <v>95</v>
      </c>
    </row>
    <row r="47" spans="1:9" x14ac:dyDescent="0.3">
      <c r="B47" s="98">
        <f t="shared" si="2"/>
        <v>0.48958333333333331</v>
      </c>
      <c r="C47" s="98">
        <f t="shared" si="3"/>
        <v>0.57291666666666652</v>
      </c>
      <c r="D47" s="144">
        <v>5</v>
      </c>
      <c r="E47" s="47" t="s">
        <v>85</v>
      </c>
      <c r="G47" s="53" t="s">
        <v>101</v>
      </c>
      <c r="H47" t="s">
        <v>100</v>
      </c>
      <c r="I47">
        <f>SUMIF(G$42:G$48,"=T",D$42:D$48)</f>
        <v>10</v>
      </c>
    </row>
    <row r="48" spans="1:9" hidden="1" x14ac:dyDescent="0.3">
      <c r="C48" s="78" t="s">
        <v>14</v>
      </c>
      <c r="D48" s="61">
        <f>SUM(D42:D47)</f>
        <v>110</v>
      </c>
      <c r="G48" s="53" t="s">
        <v>102</v>
      </c>
      <c r="H48" t="s">
        <v>101</v>
      </c>
      <c r="I48">
        <f t="shared" ref="I48" si="4">SUMIF(G$42:G$48,"=A",D$42:D$48)</f>
        <v>5</v>
      </c>
    </row>
    <row r="49" spans="1:9" x14ac:dyDescent="0.3">
      <c r="B49" s="108"/>
      <c r="C49" s="78"/>
      <c r="D49" s="108"/>
      <c r="G49" s="53"/>
      <c r="H49" s="53" t="s">
        <v>101</v>
      </c>
      <c r="I49">
        <f>SUMIF(G$42:G$48,"=A",D$42:D$48)</f>
        <v>5</v>
      </c>
    </row>
    <row r="50" spans="1:9" x14ac:dyDescent="0.3">
      <c r="B50" s="58" t="s">
        <v>98</v>
      </c>
      <c r="G50" s="53"/>
    </row>
    <row r="52" spans="1:9" x14ac:dyDescent="0.3">
      <c r="B52" s="58"/>
    </row>
    <row r="55" spans="1:9" x14ac:dyDescent="0.3">
      <c r="A55" t="s">
        <v>74</v>
      </c>
    </row>
    <row r="57" spans="1:9" x14ac:dyDescent="0.3">
      <c r="B57" s="111"/>
      <c r="C57" s="111"/>
    </row>
    <row r="58" spans="1:9" x14ac:dyDescent="0.3">
      <c r="B58" s="290">
        <v>6</v>
      </c>
      <c r="C58" s="290"/>
      <c r="D58" s="2" t="s">
        <v>0</v>
      </c>
      <c r="E58" s="2"/>
    </row>
    <row r="59" spans="1:9" x14ac:dyDescent="0.3">
      <c r="B59" s="290"/>
      <c r="C59" s="290"/>
      <c r="D59" s="8" t="s">
        <v>1</v>
      </c>
      <c r="E59" s="8"/>
    </row>
    <row r="60" spans="1:9" x14ac:dyDescent="0.3">
      <c r="B60" s="290"/>
      <c r="C60" s="290"/>
      <c r="D60" s="29" t="s">
        <v>2</v>
      </c>
      <c r="E60" s="29"/>
    </row>
    <row r="61" spans="1:9" x14ac:dyDescent="0.3">
      <c r="B61" s="111"/>
      <c r="C61" s="111"/>
    </row>
    <row r="62" spans="1:9" x14ac:dyDescent="0.3">
      <c r="B62" s="366" t="s">
        <v>4</v>
      </c>
      <c r="C62" s="367"/>
      <c r="D62" s="109" t="s">
        <v>5</v>
      </c>
      <c r="E62" s="13" t="s">
        <v>6</v>
      </c>
    </row>
    <row r="63" spans="1:9" x14ac:dyDescent="0.3">
      <c r="B63" s="9">
        <v>0.4236111111111111</v>
      </c>
      <c r="C63" s="9">
        <v>0.51388888888888895</v>
      </c>
      <c r="D63" s="121">
        <v>10</v>
      </c>
      <c r="E63" s="47" t="s">
        <v>76</v>
      </c>
    </row>
    <row r="64" spans="1:9" x14ac:dyDescent="0.3">
      <c r="B64" s="87">
        <v>0.43055555555555558</v>
      </c>
      <c r="C64" s="87">
        <v>0.52083333333333337</v>
      </c>
      <c r="D64" s="43">
        <v>65</v>
      </c>
      <c r="E64" s="103" t="s">
        <v>40</v>
      </c>
    </row>
    <row r="65" spans="2:5" x14ac:dyDescent="0.3">
      <c r="B65" s="9">
        <v>0.47569444444444442</v>
      </c>
      <c r="C65" s="9">
        <v>6.5972222222222224E-2</v>
      </c>
      <c r="D65" s="1">
        <v>10</v>
      </c>
      <c r="E65" s="30" t="s">
        <v>41</v>
      </c>
    </row>
    <row r="66" spans="2:5" x14ac:dyDescent="0.3">
      <c r="B66" s="9">
        <v>0.4826388888888889</v>
      </c>
      <c r="C66" s="9">
        <v>7.2916666666666671E-2</v>
      </c>
      <c r="D66" s="1">
        <v>15</v>
      </c>
      <c r="E66" s="30" t="s">
        <v>42</v>
      </c>
    </row>
    <row r="67" spans="2:5" x14ac:dyDescent="0.3">
      <c r="B67" s="9">
        <v>0.49305555555555558</v>
      </c>
      <c r="C67" s="9">
        <v>8.3333333333333329E-2</v>
      </c>
      <c r="D67" s="1">
        <v>10</v>
      </c>
      <c r="E67" s="47" t="s">
        <v>77</v>
      </c>
    </row>
    <row r="68" spans="2:5" x14ac:dyDescent="0.3">
      <c r="B68" s="111"/>
      <c r="C68" s="78" t="s">
        <v>14</v>
      </c>
      <c r="D68" s="111">
        <f>SUM(D63:D67)</f>
        <v>110</v>
      </c>
    </row>
    <row r="69" spans="2:5" x14ac:dyDescent="0.3">
      <c r="B69" s="111"/>
      <c r="C69" s="78"/>
      <c r="D69" s="111"/>
    </row>
    <row r="70" spans="2:5" x14ac:dyDescent="0.3">
      <c r="B70" s="58" t="s">
        <v>70</v>
      </c>
      <c r="C70" s="111"/>
    </row>
  </sheetData>
  <mergeCells count="6">
    <mergeCell ref="B41:C41"/>
    <mergeCell ref="B37:C39"/>
    <mergeCell ref="B58:C60"/>
    <mergeCell ref="B62:C62"/>
    <mergeCell ref="B2:C4"/>
    <mergeCell ref="B6:C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showGridLines="0" zoomScaleNormal="100" workbookViewId="0">
      <selection activeCell="C18" sqref="C18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126</v>
      </c>
      <c r="B1" s="211"/>
      <c r="C1" s="211"/>
    </row>
    <row r="2" spans="1:10" x14ac:dyDescent="0.3">
      <c r="B2" s="290">
        <v>7</v>
      </c>
      <c r="C2" s="290"/>
      <c r="D2" s="79"/>
      <c r="E2" s="253" t="s">
        <v>132</v>
      </c>
      <c r="F2" s="6"/>
      <c r="G2" s="6"/>
    </row>
    <row r="3" spans="1:10" x14ac:dyDescent="0.3">
      <c r="B3" s="290"/>
      <c r="C3" s="290"/>
      <c r="D3" s="79"/>
      <c r="E3" s="254" t="s">
        <v>133</v>
      </c>
      <c r="F3" s="6"/>
      <c r="G3" s="6"/>
    </row>
    <row r="4" spans="1:10" x14ac:dyDescent="0.3">
      <c r="B4" s="290"/>
      <c r="C4" s="290"/>
      <c r="D4" s="80"/>
      <c r="E4" s="80"/>
      <c r="F4" s="99"/>
      <c r="G4" s="99"/>
    </row>
    <row r="5" spans="1:10" x14ac:dyDescent="0.3">
      <c r="B5" s="211"/>
      <c r="C5" s="211"/>
      <c r="D5" s="221"/>
      <c r="E5" s="221"/>
      <c r="H5" t="s">
        <v>99</v>
      </c>
    </row>
    <row r="6" spans="1:10" x14ac:dyDescent="0.3">
      <c r="B6" s="291" t="s">
        <v>4</v>
      </c>
      <c r="C6" s="291"/>
      <c r="D6" s="224" t="s">
        <v>5</v>
      </c>
      <c r="E6" s="222" t="s">
        <v>6</v>
      </c>
    </row>
    <row r="7" spans="1:10" x14ac:dyDescent="0.3">
      <c r="B7" s="98">
        <v>0.41666666666666669</v>
      </c>
      <c r="C7" s="98">
        <v>0.5</v>
      </c>
      <c r="D7" s="144">
        <v>10</v>
      </c>
      <c r="E7" s="277" t="s">
        <v>71</v>
      </c>
      <c r="H7" t="s">
        <v>100</v>
      </c>
    </row>
    <row r="8" spans="1:10" ht="46.8" customHeight="1" x14ac:dyDescent="0.3">
      <c r="B8" s="98">
        <f>B7+TIME(0,D7,0)</f>
        <v>0.4236111111111111</v>
      </c>
      <c r="C8" s="98">
        <f>C7+TIME(0,D7,0)</f>
        <v>0.50694444444444442</v>
      </c>
      <c r="D8" s="145">
        <v>90</v>
      </c>
      <c r="E8" s="273" t="s">
        <v>68</v>
      </c>
      <c r="H8" t="s">
        <v>102</v>
      </c>
    </row>
    <row r="9" spans="1:10" x14ac:dyDescent="0.3">
      <c r="B9" s="98">
        <f>B8+TIME(0,D8,0)</f>
        <v>0.4861111111111111</v>
      </c>
      <c r="C9" s="98">
        <f>C8+TIME(0,D8,0)</f>
        <v>0.56944444444444442</v>
      </c>
      <c r="D9" s="145">
        <v>10</v>
      </c>
      <c r="E9" s="277" t="s">
        <v>85</v>
      </c>
      <c r="H9" s="53" t="s">
        <v>101</v>
      </c>
      <c r="I9" s="53" t="s">
        <v>102</v>
      </c>
      <c r="J9">
        <f>SUMIF(H$7:H$9,"=P",D$7:D$9)</f>
        <v>90</v>
      </c>
    </row>
    <row r="10" spans="1:10" hidden="1" x14ac:dyDescent="0.3">
      <c r="B10" s="211"/>
      <c r="C10" s="78" t="s">
        <v>14</v>
      </c>
      <c r="D10" s="221">
        <f>SUM(D7:D9)</f>
        <v>110</v>
      </c>
      <c r="E10" s="177"/>
      <c r="H10" s="53"/>
      <c r="I10" t="s">
        <v>100</v>
      </c>
      <c r="J10">
        <f>SUMIF(H$7:H$9,"=T",D$7:D$9)</f>
        <v>10</v>
      </c>
    </row>
    <row r="11" spans="1:10" x14ac:dyDescent="0.3">
      <c r="B11" s="211"/>
      <c r="C11" s="209"/>
      <c r="D11" s="79"/>
      <c r="E11" s="53"/>
      <c r="H11" s="53"/>
      <c r="I11" t="s">
        <v>101</v>
      </c>
      <c r="J11">
        <f>SUMIF(H$7:H$9,"=A",D$7:D$9)</f>
        <v>10</v>
      </c>
    </row>
    <row r="12" spans="1:10" x14ac:dyDescent="0.3">
      <c r="B12" s="211"/>
      <c r="C12" s="211"/>
      <c r="D12" s="368"/>
      <c r="E12" s="368"/>
      <c r="F12" s="28"/>
      <c r="G12" s="53"/>
      <c r="J12" s="28"/>
    </row>
    <row r="13" spans="1:10" x14ac:dyDescent="0.3">
      <c r="B13" s="211"/>
      <c r="C13" s="211"/>
      <c r="G13" s="53"/>
    </row>
    <row r="14" spans="1:10" x14ac:dyDescent="0.3">
      <c r="B14" s="211"/>
      <c r="C14" s="211"/>
      <c r="G14" s="53"/>
      <c r="H14" s="53"/>
    </row>
    <row r="15" spans="1:10" x14ac:dyDescent="0.3">
      <c r="B15" s="211"/>
      <c r="C15" s="211"/>
      <c r="G15" s="53"/>
    </row>
    <row r="16" spans="1:10" x14ac:dyDescent="0.3">
      <c r="B16" s="211"/>
      <c r="C16" s="211"/>
    </row>
    <row r="17" spans="2:3" x14ac:dyDescent="0.3">
      <c r="B17" s="211"/>
      <c r="C17" s="211"/>
    </row>
    <row r="18" spans="2:3" x14ac:dyDescent="0.3">
      <c r="B18" s="211"/>
      <c r="C18" s="211"/>
    </row>
    <row r="19" spans="2:3" x14ac:dyDescent="0.3">
      <c r="B19" s="211"/>
      <c r="C19" s="211"/>
    </row>
    <row r="20" spans="2:3" x14ac:dyDescent="0.3">
      <c r="B20" s="211"/>
      <c r="C20" s="211"/>
    </row>
    <row r="21" spans="2:3" x14ac:dyDescent="0.3">
      <c r="B21" s="211"/>
      <c r="C21" s="211"/>
    </row>
    <row r="22" spans="2:3" x14ac:dyDescent="0.3">
      <c r="B22" s="211"/>
      <c r="C22" s="211"/>
    </row>
    <row r="23" spans="2:3" x14ac:dyDescent="0.3">
      <c r="B23" s="211"/>
      <c r="C23" s="211"/>
    </row>
    <row r="24" spans="2:3" x14ac:dyDescent="0.3">
      <c r="B24" s="211"/>
      <c r="C24" s="211"/>
    </row>
    <row r="25" spans="2:3" x14ac:dyDescent="0.3">
      <c r="B25" s="211"/>
      <c r="C25" s="211"/>
    </row>
    <row r="26" spans="2:3" x14ac:dyDescent="0.3">
      <c r="B26" s="211"/>
      <c r="C26" s="211"/>
    </row>
    <row r="27" spans="2:3" x14ac:dyDescent="0.3">
      <c r="B27" s="211"/>
      <c r="C27" s="211"/>
    </row>
    <row r="28" spans="2:3" x14ac:dyDescent="0.3">
      <c r="B28" s="211"/>
      <c r="C28" s="211"/>
    </row>
    <row r="29" spans="2:3" x14ac:dyDescent="0.3">
      <c r="B29" s="211"/>
      <c r="C29" s="211"/>
    </row>
    <row r="30" spans="2:3" x14ac:dyDescent="0.3">
      <c r="B30" s="211"/>
      <c r="C30" s="211"/>
    </row>
    <row r="31" spans="2:3" x14ac:dyDescent="0.3">
      <c r="B31" s="211"/>
      <c r="C31" s="211"/>
    </row>
    <row r="32" spans="2:3" x14ac:dyDescent="0.3">
      <c r="B32" s="211"/>
      <c r="C32" s="211"/>
    </row>
    <row r="33" spans="1:10" x14ac:dyDescent="0.3">
      <c r="B33" s="211"/>
      <c r="C33" s="211"/>
    </row>
    <row r="34" spans="1:10" x14ac:dyDescent="0.3">
      <c r="B34" s="211"/>
      <c r="C34" s="211"/>
    </row>
    <row r="35" spans="1:10" x14ac:dyDescent="0.3">
      <c r="B35" s="211"/>
      <c r="C35" s="211"/>
    </row>
    <row r="37" spans="1:10" x14ac:dyDescent="0.3">
      <c r="B37" s="290">
        <v>7</v>
      </c>
      <c r="C37" s="290"/>
      <c r="D37" s="2" t="s">
        <v>87</v>
      </c>
      <c r="E37" s="2"/>
      <c r="F37" s="6"/>
      <c r="G37" s="6"/>
    </row>
    <row r="38" spans="1:10" x14ac:dyDescent="0.3">
      <c r="B38" s="290"/>
      <c r="C38" s="290"/>
      <c r="D38" s="8" t="s">
        <v>88</v>
      </c>
      <c r="E38" s="8"/>
      <c r="F38" s="6"/>
      <c r="G38" s="6"/>
    </row>
    <row r="39" spans="1:10" x14ac:dyDescent="0.3">
      <c r="A39" t="s">
        <v>113</v>
      </c>
      <c r="B39" s="290"/>
      <c r="C39" s="290"/>
      <c r="D39" s="29" t="s">
        <v>2</v>
      </c>
      <c r="E39" s="29"/>
      <c r="F39" s="99"/>
      <c r="G39" s="99"/>
    </row>
    <row r="40" spans="1:10" x14ac:dyDescent="0.3">
      <c r="A40" t="s">
        <v>115</v>
      </c>
      <c r="D40" s="10"/>
      <c r="E40" s="10"/>
      <c r="G40" t="s">
        <v>99</v>
      </c>
    </row>
    <row r="41" spans="1:10" x14ac:dyDescent="0.3">
      <c r="B41" s="291" t="s">
        <v>4</v>
      </c>
      <c r="C41" s="291"/>
      <c r="D41" s="60" t="s">
        <v>5</v>
      </c>
      <c r="E41" s="13" t="s">
        <v>6</v>
      </c>
    </row>
    <row r="42" spans="1:10" x14ac:dyDescent="0.3">
      <c r="B42" s="98">
        <v>0.41666666666666669</v>
      </c>
      <c r="C42" s="98">
        <v>0.5</v>
      </c>
      <c r="D42" s="144">
        <v>10</v>
      </c>
      <c r="E42" s="62" t="s">
        <v>71</v>
      </c>
      <c r="G42" t="s">
        <v>100</v>
      </c>
    </row>
    <row r="43" spans="1:10" ht="45" customHeight="1" x14ac:dyDescent="0.3">
      <c r="B43" s="98">
        <f>B42+TIME(0,D42,0)</f>
        <v>0.4236111111111111</v>
      </c>
      <c r="C43" s="98">
        <f>C42+TIME(0,D42,0)</f>
        <v>0.50694444444444442</v>
      </c>
      <c r="D43" s="145">
        <v>90</v>
      </c>
      <c r="E43" s="57" t="s">
        <v>68</v>
      </c>
      <c r="G43" t="s">
        <v>102</v>
      </c>
    </row>
    <row r="44" spans="1:10" ht="14.4" customHeight="1" x14ac:dyDescent="0.3">
      <c r="B44" s="98">
        <f>B43+TIME(0,D43,0)</f>
        <v>0.4861111111111111</v>
      </c>
      <c r="C44" s="98">
        <f>C43+TIME(0,D43,0)</f>
        <v>0.56944444444444442</v>
      </c>
      <c r="D44" s="145">
        <v>10</v>
      </c>
      <c r="E44" s="62" t="s">
        <v>85</v>
      </c>
      <c r="G44" s="53" t="s">
        <v>101</v>
      </c>
    </row>
    <row r="45" spans="1:10" hidden="1" x14ac:dyDescent="0.3">
      <c r="B45" s="61"/>
      <c r="C45" s="78" t="s">
        <v>14</v>
      </c>
      <c r="D45" s="61">
        <f>SUM(D42:D44)</f>
        <v>110</v>
      </c>
      <c r="E45" s="4"/>
      <c r="G45" s="53" t="s">
        <v>100</v>
      </c>
    </row>
    <row r="46" spans="1:10" x14ac:dyDescent="0.3">
      <c r="B46" s="61"/>
      <c r="C46" s="63"/>
      <c r="D46" s="26"/>
      <c r="G46" s="53"/>
      <c r="H46" s="53" t="s">
        <v>102</v>
      </c>
      <c r="I46">
        <f>SUMIF(G$42:G$44,"=p",D$42:D$44)</f>
        <v>90</v>
      </c>
    </row>
    <row r="47" spans="1:10" ht="14.4" customHeight="1" x14ac:dyDescent="0.3">
      <c r="B47" s="61"/>
      <c r="C47" s="61"/>
      <c r="D47" s="369"/>
      <c r="E47" s="369"/>
      <c r="F47" s="28"/>
      <c r="G47" s="53"/>
      <c r="H47" t="s">
        <v>100</v>
      </c>
      <c r="I47">
        <f>SUMIF(G$42:G$44,"=T",D$42:D$44)</f>
        <v>10</v>
      </c>
      <c r="J47" s="28"/>
    </row>
    <row r="48" spans="1:10" x14ac:dyDescent="0.3">
      <c r="G48" s="53"/>
      <c r="H48" t="s">
        <v>101</v>
      </c>
      <c r="I48">
        <f>SUMIF(G$42:G$44,"=A",D$42:D$44)</f>
        <v>10</v>
      </c>
    </row>
    <row r="49" spans="1:8" x14ac:dyDescent="0.3">
      <c r="G49" s="53"/>
      <c r="H49" s="53"/>
    </row>
    <row r="50" spans="1:8" x14ac:dyDescent="0.3">
      <c r="G50" s="53"/>
    </row>
    <row r="52" spans="1:8" x14ac:dyDescent="0.3">
      <c r="A52" t="s">
        <v>74</v>
      </c>
    </row>
    <row r="54" spans="1:8" x14ac:dyDescent="0.3">
      <c r="B54" s="111"/>
      <c r="C54" s="111"/>
    </row>
    <row r="55" spans="1:8" x14ac:dyDescent="0.3">
      <c r="B55" s="290">
        <v>7</v>
      </c>
      <c r="C55" s="290"/>
      <c r="D55" s="2" t="s">
        <v>0</v>
      </c>
      <c r="E55" s="2"/>
    </row>
    <row r="56" spans="1:8" x14ac:dyDescent="0.3">
      <c r="B56" s="290"/>
      <c r="C56" s="290"/>
      <c r="D56" s="8" t="s">
        <v>1</v>
      </c>
      <c r="E56" s="8"/>
    </row>
    <row r="57" spans="1:8" x14ac:dyDescent="0.3">
      <c r="B57" s="290"/>
      <c r="C57" s="290"/>
      <c r="D57" s="29" t="s">
        <v>2</v>
      </c>
      <c r="E57" s="29"/>
    </row>
    <row r="58" spans="1:8" x14ac:dyDescent="0.3">
      <c r="B58" s="111"/>
      <c r="C58" s="111"/>
      <c r="D58" s="111"/>
      <c r="E58" s="111"/>
    </row>
    <row r="59" spans="1:8" x14ac:dyDescent="0.3">
      <c r="B59" s="291" t="s">
        <v>4</v>
      </c>
      <c r="C59" s="291"/>
      <c r="D59" s="109" t="s">
        <v>5</v>
      </c>
      <c r="E59" s="13" t="s">
        <v>6</v>
      </c>
    </row>
    <row r="60" spans="1:8" x14ac:dyDescent="0.3">
      <c r="B60" s="9">
        <v>0.4236111111111111</v>
      </c>
      <c r="C60" s="9">
        <v>0.51388888888888895</v>
      </c>
      <c r="D60" s="1">
        <v>15</v>
      </c>
      <c r="E60" s="126" t="s">
        <v>75</v>
      </c>
    </row>
    <row r="61" spans="1:8" x14ac:dyDescent="0.3">
      <c r="B61" s="87">
        <v>0.43402777777777773</v>
      </c>
      <c r="C61" s="87">
        <v>0.52430555555555558</v>
      </c>
      <c r="D61" s="43">
        <v>95</v>
      </c>
      <c r="E61" s="57" t="s">
        <v>68</v>
      </c>
    </row>
    <row r="62" spans="1:8" x14ac:dyDescent="0.3">
      <c r="B62" s="111"/>
      <c r="C62" s="78" t="s">
        <v>14</v>
      </c>
      <c r="D62" s="111">
        <f>SUM(D60:D61)</f>
        <v>110</v>
      </c>
      <c r="E62" s="113"/>
    </row>
    <row r="63" spans="1:8" x14ac:dyDescent="0.3">
      <c r="B63" s="111"/>
      <c r="C63" s="112"/>
      <c r="D63" s="26"/>
    </row>
    <row r="64" spans="1:8" x14ac:dyDescent="0.3">
      <c r="B64" s="111"/>
      <c r="C64" s="111"/>
      <c r="D64" s="369"/>
      <c r="E64" s="369"/>
    </row>
  </sheetData>
  <mergeCells count="9">
    <mergeCell ref="B2:C4"/>
    <mergeCell ref="B6:C6"/>
    <mergeCell ref="D12:E12"/>
    <mergeCell ref="D64:E64"/>
    <mergeCell ref="B41:C41"/>
    <mergeCell ref="D47:E47"/>
    <mergeCell ref="B37:C39"/>
    <mergeCell ref="B55:C57"/>
    <mergeCell ref="B59:C59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showGridLines="0" zoomScaleNormal="100" workbookViewId="0">
      <selection activeCell="C24" sqref="C24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</cols>
  <sheetData>
    <row r="1" spans="1:14" x14ac:dyDescent="0.3">
      <c r="A1" t="s">
        <v>126</v>
      </c>
      <c r="B1" s="211"/>
      <c r="C1" s="211"/>
      <c r="G1"/>
      <c r="H1"/>
    </row>
    <row r="2" spans="1:14" x14ac:dyDescent="0.3">
      <c r="B2" s="290">
        <v>8</v>
      </c>
      <c r="C2" s="290"/>
      <c r="D2" s="79"/>
      <c r="E2" s="253" t="s">
        <v>132</v>
      </c>
      <c r="F2" s="6"/>
      <c r="G2" s="6"/>
      <c r="H2"/>
    </row>
    <row r="3" spans="1:14" x14ac:dyDescent="0.3">
      <c r="B3" s="290"/>
      <c r="C3" s="290"/>
      <c r="D3" s="79"/>
      <c r="E3" s="254" t="s">
        <v>133</v>
      </c>
      <c r="F3" s="6"/>
      <c r="G3" s="6"/>
      <c r="H3"/>
    </row>
    <row r="4" spans="1:14" x14ac:dyDescent="0.3">
      <c r="B4" s="290"/>
      <c r="C4" s="290"/>
      <c r="D4" s="80"/>
      <c r="E4" s="80"/>
      <c r="F4" s="99"/>
      <c r="G4" s="99"/>
      <c r="H4"/>
    </row>
    <row r="5" spans="1:14" x14ac:dyDescent="0.3">
      <c r="B5" s="211"/>
      <c r="C5" s="211"/>
      <c r="G5" s="211"/>
      <c r="H5" s="211"/>
    </row>
    <row r="6" spans="1:14" x14ac:dyDescent="0.3">
      <c r="B6" s="291" t="s">
        <v>4</v>
      </c>
      <c r="C6" s="291"/>
      <c r="D6" s="208" t="s">
        <v>5</v>
      </c>
      <c r="E6" s="13" t="s">
        <v>6</v>
      </c>
      <c r="F6" s="12"/>
      <c r="G6" s="366" t="s">
        <v>4</v>
      </c>
      <c r="H6" s="367"/>
      <c r="I6" s="208" t="s">
        <v>5</v>
      </c>
      <c r="J6" s="13" t="s">
        <v>6</v>
      </c>
      <c r="L6" t="s">
        <v>99</v>
      </c>
    </row>
    <row r="7" spans="1:14" x14ac:dyDescent="0.3">
      <c r="B7" s="211"/>
      <c r="C7" s="11"/>
      <c r="D7" s="11"/>
      <c r="E7" s="7"/>
      <c r="F7" s="210"/>
      <c r="G7" s="7"/>
      <c r="H7" s="7"/>
      <c r="I7" s="7"/>
      <c r="J7" s="7"/>
      <c r="K7" s="26"/>
    </row>
    <row r="8" spans="1:14" x14ac:dyDescent="0.3">
      <c r="B8" s="350" t="s">
        <v>43</v>
      </c>
      <c r="C8" s="351"/>
      <c r="D8" s="351"/>
      <c r="E8" s="352"/>
      <c r="F8" s="209"/>
      <c r="G8" s="350" t="s">
        <v>44</v>
      </c>
      <c r="H8" s="351"/>
      <c r="I8" s="351"/>
      <c r="J8" s="352"/>
    </row>
    <row r="9" spans="1:14" x14ac:dyDescent="0.3">
      <c r="B9" s="359">
        <v>0.41666666666666669</v>
      </c>
      <c r="C9" s="359">
        <v>0.5</v>
      </c>
      <c r="D9" s="379">
        <v>45</v>
      </c>
      <c r="E9" s="374" t="s">
        <v>45</v>
      </c>
      <c r="F9" s="177"/>
      <c r="G9" s="243">
        <v>0.41666666666666669</v>
      </c>
      <c r="H9" s="243">
        <v>0.5</v>
      </c>
      <c r="I9" s="144">
        <v>30</v>
      </c>
      <c r="J9" s="278" t="s">
        <v>46</v>
      </c>
      <c r="L9" t="s">
        <v>102</v>
      </c>
      <c r="M9" s="53" t="s">
        <v>102</v>
      </c>
      <c r="N9">
        <f ca="1">SUMIF(L$44:L$51,"=p",D$44:D$50)</f>
        <v>90</v>
      </c>
    </row>
    <row r="10" spans="1:14" x14ac:dyDescent="0.3">
      <c r="B10" s="360"/>
      <c r="C10" s="360"/>
      <c r="D10" s="380"/>
      <c r="E10" s="375"/>
      <c r="F10" s="177"/>
      <c r="G10" s="244">
        <f>G9+TIME(0,I9,0)</f>
        <v>0.4375</v>
      </c>
      <c r="H10" s="244">
        <f>H9+TIME(0,I9,0)</f>
        <v>0.52083333333333337</v>
      </c>
      <c r="I10" s="144">
        <v>15</v>
      </c>
      <c r="J10" s="278" t="s">
        <v>84</v>
      </c>
      <c r="L10" s="53"/>
      <c r="M10" t="s">
        <v>100</v>
      </c>
      <c r="N10">
        <f ca="1">SUMIF(L$44:L$51,"=T",D$44:D$50)</f>
        <v>15</v>
      </c>
    </row>
    <row r="11" spans="1:14" x14ac:dyDescent="0.3">
      <c r="B11" s="98">
        <f>B9+TIME(0,D9,0)</f>
        <v>0.44791666666666669</v>
      </c>
      <c r="C11" s="98">
        <f>C9+TIME(0,D9,0)</f>
        <v>0.53125</v>
      </c>
      <c r="D11" s="1">
        <v>30</v>
      </c>
      <c r="E11" s="276" t="s">
        <v>46</v>
      </c>
      <c r="F11" s="177"/>
      <c r="G11" s="371">
        <f>G10+TIME(0,I10,0)</f>
        <v>0.44791666666666669</v>
      </c>
      <c r="H11" s="371">
        <f>H10+TIME(0,I10,0)</f>
        <v>0.53125</v>
      </c>
      <c r="I11" s="373">
        <v>45</v>
      </c>
      <c r="J11" s="374" t="s">
        <v>45</v>
      </c>
      <c r="L11" s="53" t="s">
        <v>102</v>
      </c>
      <c r="M11" t="s">
        <v>101</v>
      </c>
      <c r="N11">
        <f ca="1">SUMIF(L$44:L$51,"=A",D$44:D$50)</f>
        <v>5</v>
      </c>
    </row>
    <row r="12" spans="1:14" x14ac:dyDescent="0.3">
      <c r="B12" s="98">
        <f>B11+TIME(0,D11,0)</f>
        <v>0.46875</v>
      </c>
      <c r="C12" s="98">
        <f>C11+TIME(0,D11,0)</f>
        <v>0.55208333333333337</v>
      </c>
      <c r="D12" s="1">
        <v>15</v>
      </c>
      <c r="E12" s="278" t="s">
        <v>84</v>
      </c>
      <c r="F12" s="177"/>
      <c r="G12" s="372"/>
      <c r="H12" s="372"/>
      <c r="I12" s="373"/>
      <c r="J12" s="375"/>
      <c r="L12" s="53" t="s">
        <v>100</v>
      </c>
    </row>
    <row r="13" spans="1:14" x14ac:dyDescent="0.3">
      <c r="B13" s="138"/>
      <c r="C13" s="138"/>
      <c r="D13" s="139"/>
      <c r="E13" s="139"/>
      <c r="F13" s="140"/>
      <c r="G13" s="141"/>
      <c r="H13" s="141"/>
      <c r="I13" s="142"/>
      <c r="J13" s="143"/>
      <c r="L13" s="53"/>
    </row>
    <row r="14" spans="1:14" x14ac:dyDescent="0.3">
      <c r="B14" s="9">
        <f>B12+TIME(0,D12,0)</f>
        <v>0.47916666666666669</v>
      </c>
      <c r="C14" s="9">
        <f>C12+TIME(0,D12,0)</f>
        <v>0.5625</v>
      </c>
      <c r="D14" s="144">
        <v>15</v>
      </c>
      <c r="E14" s="376" t="s">
        <v>65</v>
      </c>
      <c r="F14" s="377"/>
      <c r="G14" s="377"/>
      <c r="H14" s="377"/>
      <c r="I14" s="377"/>
      <c r="J14" s="378"/>
      <c r="L14" s="53" t="s">
        <v>102</v>
      </c>
    </row>
    <row r="15" spans="1:14" x14ac:dyDescent="0.3">
      <c r="B15" s="9">
        <f>B14+TIME(0,D14,0)</f>
        <v>0.48958333333333337</v>
      </c>
      <c r="C15" s="9">
        <f>C14+TIME(0,D14,0)</f>
        <v>0.57291666666666663</v>
      </c>
      <c r="D15" s="144">
        <v>5</v>
      </c>
      <c r="E15" s="307" t="s">
        <v>85</v>
      </c>
      <c r="F15" s="308"/>
      <c r="G15" s="308"/>
      <c r="H15" s="308"/>
      <c r="I15" s="308"/>
      <c r="J15" s="309"/>
      <c r="L15" s="53" t="s">
        <v>101</v>
      </c>
      <c r="M15" s="53"/>
    </row>
    <row r="16" spans="1:14" hidden="1" x14ac:dyDescent="0.3">
      <c r="B16" s="211"/>
      <c r="C16" s="78" t="s">
        <v>14</v>
      </c>
      <c r="D16" s="211">
        <f>SUM(D9:D15)</f>
        <v>110</v>
      </c>
      <c r="G16" s="211"/>
      <c r="H16" s="211"/>
      <c r="I16" s="211">
        <f>SUM(I9:I15)+D14+D15</f>
        <v>110</v>
      </c>
      <c r="L16" s="53"/>
    </row>
    <row r="17" spans="2:10" x14ac:dyDescent="0.3">
      <c r="B17" s="211"/>
      <c r="C17" s="211"/>
      <c r="E17" s="370"/>
      <c r="F17" s="370"/>
      <c r="G17" s="370"/>
      <c r="H17" s="370"/>
      <c r="I17" s="370"/>
      <c r="J17" s="370"/>
    </row>
    <row r="18" spans="2:10" x14ac:dyDescent="0.3">
      <c r="B18" s="211"/>
      <c r="C18" s="211"/>
      <c r="E18" t="s">
        <v>25</v>
      </c>
      <c r="G18" s="211"/>
      <c r="H18" s="211"/>
    </row>
    <row r="19" spans="2:10" x14ac:dyDescent="0.3">
      <c r="B19" s="211"/>
      <c r="C19" s="211"/>
      <c r="E19" t="s">
        <v>26</v>
      </c>
      <c r="G19" s="211"/>
      <c r="H19" s="211"/>
    </row>
    <row r="20" spans="2:10" x14ac:dyDescent="0.3">
      <c r="B20" s="211"/>
      <c r="C20" s="211"/>
      <c r="G20"/>
      <c r="H20"/>
    </row>
    <row r="21" spans="2:10" x14ac:dyDescent="0.3">
      <c r="B21" s="211"/>
      <c r="C21" s="211"/>
      <c r="G21"/>
      <c r="H21"/>
    </row>
    <row r="22" spans="2:10" x14ac:dyDescent="0.3">
      <c r="B22" s="211"/>
      <c r="C22" s="211"/>
      <c r="G22"/>
      <c r="H22"/>
    </row>
    <row r="23" spans="2:10" x14ac:dyDescent="0.3">
      <c r="B23" s="211"/>
      <c r="C23" s="211"/>
      <c r="G23"/>
      <c r="H23"/>
    </row>
    <row r="24" spans="2:10" x14ac:dyDescent="0.3">
      <c r="B24" s="211"/>
      <c r="C24" s="211"/>
      <c r="G24"/>
      <c r="H24"/>
    </row>
    <row r="25" spans="2:10" x14ac:dyDescent="0.3">
      <c r="B25" s="211"/>
      <c r="C25" s="211"/>
      <c r="G25"/>
      <c r="H25"/>
    </row>
    <row r="26" spans="2:10" x14ac:dyDescent="0.3">
      <c r="B26" s="211"/>
      <c r="C26" s="211"/>
      <c r="G26"/>
      <c r="H26"/>
    </row>
    <row r="27" spans="2:10" x14ac:dyDescent="0.3">
      <c r="B27" s="211"/>
      <c r="C27" s="211"/>
      <c r="G27"/>
      <c r="H27"/>
    </row>
    <row r="28" spans="2:10" x14ac:dyDescent="0.3">
      <c r="B28" s="211"/>
      <c r="C28" s="211"/>
      <c r="G28"/>
      <c r="H28"/>
    </row>
    <row r="29" spans="2:10" x14ac:dyDescent="0.3">
      <c r="B29" s="211"/>
      <c r="C29" s="211"/>
      <c r="G29"/>
      <c r="H29"/>
    </row>
    <row r="30" spans="2:10" x14ac:dyDescent="0.3">
      <c r="B30" s="211"/>
      <c r="C30" s="211"/>
      <c r="G30"/>
      <c r="H30"/>
    </row>
    <row r="31" spans="2:10" x14ac:dyDescent="0.3">
      <c r="B31" s="211"/>
      <c r="C31" s="211"/>
      <c r="G31"/>
      <c r="H31"/>
    </row>
    <row r="32" spans="2:10" x14ac:dyDescent="0.3">
      <c r="B32" s="211"/>
      <c r="C32" s="211"/>
      <c r="G32"/>
      <c r="H32"/>
    </row>
    <row r="33" spans="2:14" x14ac:dyDescent="0.3">
      <c r="B33" s="211"/>
      <c r="C33" s="211"/>
      <c r="G33"/>
      <c r="H33"/>
    </row>
    <row r="34" spans="2:14" x14ac:dyDescent="0.3">
      <c r="B34" s="211"/>
      <c r="C34" s="211"/>
      <c r="G34"/>
      <c r="H34"/>
    </row>
    <row r="35" spans="2:14" x14ac:dyDescent="0.3">
      <c r="B35" s="211"/>
      <c r="C35" s="211"/>
      <c r="G35"/>
      <c r="H35"/>
    </row>
    <row r="37" spans="2:14" x14ac:dyDescent="0.3">
      <c r="B37" s="290">
        <v>8</v>
      </c>
      <c r="C37" s="290"/>
      <c r="D37" s="2" t="s">
        <v>87</v>
      </c>
      <c r="E37" s="2"/>
      <c r="F37" s="6"/>
      <c r="G37" s="6"/>
      <c r="H37"/>
    </row>
    <row r="38" spans="2:14" x14ac:dyDescent="0.3">
      <c r="B38" s="290"/>
      <c r="C38" s="290"/>
      <c r="D38" s="8" t="s">
        <v>88</v>
      </c>
      <c r="E38" s="8"/>
      <c r="F38" s="6"/>
      <c r="G38" s="6"/>
      <c r="H38"/>
    </row>
    <row r="39" spans="2:14" x14ac:dyDescent="0.3">
      <c r="B39" s="290"/>
      <c r="C39" s="290"/>
      <c r="D39" s="29" t="s">
        <v>2</v>
      </c>
      <c r="E39" s="29"/>
      <c r="F39" s="99"/>
      <c r="G39" s="99"/>
      <c r="H39"/>
    </row>
    <row r="41" spans="2:14" x14ac:dyDescent="0.3">
      <c r="B41" s="291" t="s">
        <v>4</v>
      </c>
      <c r="C41" s="291"/>
      <c r="D41" s="60" t="s">
        <v>5</v>
      </c>
      <c r="E41" s="13" t="s">
        <v>6</v>
      </c>
      <c r="F41" s="12"/>
      <c r="G41" s="366" t="s">
        <v>4</v>
      </c>
      <c r="H41" s="367"/>
      <c r="I41" s="60" t="s">
        <v>5</v>
      </c>
      <c r="J41" s="13" t="s">
        <v>6</v>
      </c>
      <c r="L41" t="s">
        <v>99</v>
      </c>
    </row>
    <row r="42" spans="2:14" x14ac:dyDescent="0.3">
      <c r="B42" s="61"/>
      <c r="C42" s="11"/>
      <c r="D42" s="11"/>
      <c r="E42" s="7"/>
      <c r="F42" s="4"/>
      <c r="G42" s="7"/>
      <c r="H42" s="7"/>
      <c r="I42" s="7"/>
      <c r="J42" s="7"/>
      <c r="K42" s="26"/>
    </row>
    <row r="43" spans="2:14" x14ac:dyDescent="0.3">
      <c r="B43" s="381" t="s">
        <v>43</v>
      </c>
      <c r="C43" s="382"/>
      <c r="D43" s="382"/>
      <c r="E43" s="383"/>
      <c r="F43" s="63"/>
      <c r="G43" s="381" t="s">
        <v>44</v>
      </c>
      <c r="H43" s="382"/>
      <c r="I43" s="382"/>
      <c r="J43" s="383"/>
    </row>
    <row r="44" spans="2:14" x14ac:dyDescent="0.3">
      <c r="B44" s="359">
        <v>0.41666666666666669</v>
      </c>
      <c r="C44" s="359">
        <v>0.5</v>
      </c>
      <c r="D44" s="379">
        <v>45</v>
      </c>
      <c r="E44" s="387" t="s">
        <v>45</v>
      </c>
      <c r="F44" s="4"/>
      <c r="G44" s="98">
        <v>0.41666666666666669</v>
      </c>
      <c r="H44" s="98">
        <v>0.5</v>
      </c>
      <c r="I44" s="1">
        <v>30</v>
      </c>
      <c r="J44" s="32" t="s">
        <v>46</v>
      </c>
      <c r="L44" t="s">
        <v>102</v>
      </c>
    </row>
    <row r="45" spans="2:14" x14ac:dyDescent="0.3">
      <c r="B45" s="360"/>
      <c r="C45" s="360"/>
      <c r="D45" s="380"/>
      <c r="E45" s="388"/>
      <c r="F45" s="132"/>
      <c r="G45" s="9">
        <f>G44+TIME(0,I44,0)</f>
        <v>0.4375</v>
      </c>
      <c r="H45" s="9">
        <f>H44+TIME(0,I44,0)</f>
        <v>0.52083333333333337</v>
      </c>
      <c r="I45" s="1">
        <v>15</v>
      </c>
      <c r="J45" s="32" t="s">
        <v>84</v>
      </c>
      <c r="L45" s="53"/>
    </row>
    <row r="46" spans="2:14" x14ac:dyDescent="0.3">
      <c r="B46" s="98">
        <f>B44+TIME(0,D44,0)</f>
        <v>0.44791666666666669</v>
      </c>
      <c r="C46" s="98">
        <f>C44+TIME(0,D44,0)</f>
        <v>0.53125</v>
      </c>
      <c r="D46" s="1">
        <v>30</v>
      </c>
      <c r="E46" s="30" t="s">
        <v>46</v>
      </c>
      <c r="F46" s="4"/>
      <c r="G46" s="364">
        <f>G45+TIME(0,I45,0)</f>
        <v>0.44791666666666669</v>
      </c>
      <c r="H46" s="364">
        <f>H45+TIME(0,I45,0)</f>
        <v>0.53125</v>
      </c>
      <c r="I46" s="389">
        <v>45</v>
      </c>
      <c r="J46" s="387" t="s">
        <v>45</v>
      </c>
      <c r="L46" s="53" t="s">
        <v>102</v>
      </c>
    </row>
    <row r="47" spans="2:14" x14ac:dyDescent="0.3">
      <c r="B47" s="98">
        <f>B46+TIME(0,D46,0)</f>
        <v>0.46875</v>
      </c>
      <c r="C47" s="98">
        <f>C46+TIME(0,D46,0)</f>
        <v>0.55208333333333337</v>
      </c>
      <c r="D47" s="1">
        <v>15</v>
      </c>
      <c r="E47" s="32" t="s">
        <v>84</v>
      </c>
      <c r="F47" s="132"/>
      <c r="G47" s="365"/>
      <c r="H47" s="365"/>
      <c r="I47" s="389"/>
      <c r="J47" s="388"/>
      <c r="L47" s="53" t="s">
        <v>100</v>
      </c>
      <c r="M47" s="53" t="s">
        <v>102</v>
      </c>
      <c r="N47">
        <f ca="1">SUMIF(L$44:L$51,"=p",D$44:D$50)</f>
        <v>90</v>
      </c>
    </row>
    <row r="48" spans="2:14" x14ac:dyDescent="0.3">
      <c r="B48" s="138"/>
      <c r="C48" s="138"/>
      <c r="D48" s="139"/>
      <c r="E48" s="139"/>
      <c r="F48" s="140"/>
      <c r="G48" s="141"/>
      <c r="H48" s="141"/>
      <c r="I48" s="142"/>
      <c r="J48" s="143"/>
      <c r="L48" s="53"/>
      <c r="M48" t="s">
        <v>100</v>
      </c>
      <c r="N48">
        <f ca="1">SUMIF(L$44:L$51,"=T",D$44:D$50)</f>
        <v>15</v>
      </c>
    </row>
    <row r="49" spans="1:14" x14ac:dyDescent="0.3">
      <c r="B49" s="9">
        <f>B47+TIME(0,D47,0)</f>
        <v>0.47916666666666669</v>
      </c>
      <c r="C49" s="9">
        <f>C47+TIME(0,D47,0)</f>
        <v>0.5625</v>
      </c>
      <c r="D49" s="144">
        <v>15</v>
      </c>
      <c r="E49" s="384" t="s">
        <v>65</v>
      </c>
      <c r="F49" s="385"/>
      <c r="G49" s="385"/>
      <c r="H49" s="385"/>
      <c r="I49" s="385"/>
      <c r="J49" s="386"/>
      <c r="L49" s="53" t="s">
        <v>102</v>
      </c>
      <c r="M49" t="s">
        <v>101</v>
      </c>
      <c r="N49">
        <f ca="1">SUMIF(L$44:L$51,"=A",D$44:D$50)</f>
        <v>5</v>
      </c>
    </row>
    <row r="50" spans="1:14" x14ac:dyDescent="0.3">
      <c r="B50" s="9">
        <f>B49+TIME(0,D49,0)</f>
        <v>0.48958333333333337</v>
      </c>
      <c r="C50" s="9">
        <f>C49+TIME(0,D49,0)</f>
        <v>0.57291666666666663</v>
      </c>
      <c r="D50" s="144">
        <v>5</v>
      </c>
      <c r="E50" s="322" t="s">
        <v>85</v>
      </c>
      <c r="F50" s="323"/>
      <c r="G50" s="323"/>
      <c r="H50" s="323"/>
      <c r="I50" s="323"/>
      <c r="J50" s="324"/>
      <c r="L50" s="53" t="s">
        <v>101</v>
      </c>
      <c r="M50" s="53"/>
    </row>
    <row r="51" spans="1:14" hidden="1" x14ac:dyDescent="0.3">
      <c r="B51" s="61"/>
      <c r="C51" s="78" t="s">
        <v>14</v>
      </c>
      <c r="D51" s="61">
        <f>SUM(D44:D50)</f>
        <v>110</v>
      </c>
      <c r="G51" s="61"/>
      <c r="H51" s="61"/>
      <c r="I51" s="128">
        <f>SUM(I44:I50)+D49+D50</f>
        <v>110</v>
      </c>
      <c r="L51" s="53"/>
    </row>
    <row r="52" spans="1:14" x14ac:dyDescent="0.3">
      <c r="B52" s="61"/>
      <c r="C52" s="61"/>
      <c r="E52" s="370"/>
      <c r="F52" s="370"/>
      <c r="G52" s="370"/>
      <c r="H52" s="370"/>
      <c r="I52" s="370"/>
      <c r="J52" s="370"/>
    </row>
    <row r="53" spans="1:14" x14ac:dyDescent="0.3">
      <c r="B53" s="61"/>
      <c r="C53" s="61"/>
      <c r="E53" t="s">
        <v>25</v>
      </c>
      <c r="G53" s="61"/>
      <c r="H53" s="61"/>
    </row>
    <row r="54" spans="1:14" x14ac:dyDescent="0.3">
      <c r="B54" s="61"/>
      <c r="C54" s="61"/>
      <c r="E54" t="s">
        <v>26</v>
      </c>
      <c r="G54" s="61"/>
      <c r="H54" s="61"/>
    </row>
    <row r="58" spans="1:14" x14ac:dyDescent="0.3">
      <c r="A58" t="s">
        <v>74</v>
      </c>
    </row>
    <row r="60" spans="1:14" x14ac:dyDescent="0.3">
      <c r="B60" s="111"/>
      <c r="C60" s="111"/>
      <c r="G60" s="111"/>
      <c r="H60" s="111"/>
    </row>
    <row r="61" spans="1:14" x14ac:dyDescent="0.3">
      <c r="B61" s="290">
        <v>8</v>
      </c>
      <c r="C61" s="290"/>
      <c r="D61" s="2" t="s">
        <v>0</v>
      </c>
      <c r="E61" s="2"/>
      <c r="F61" s="6"/>
      <c r="G61" s="6"/>
      <c r="H61"/>
    </row>
    <row r="62" spans="1:14" x14ac:dyDescent="0.3">
      <c r="B62" s="290"/>
      <c r="C62" s="290"/>
      <c r="D62" s="8" t="s">
        <v>1</v>
      </c>
      <c r="E62" s="8"/>
      <c r="F62" s="6"/>
      <c r="G62" s="6"/>
      <c r="H62"/>
    </row>
    <row r="63" spans="1:14" x14ac:dyDescent="0.3">
      <c r="B63" s="290"/>
      <c r="C63" s="290"/>
      <c r="D63" s="29" t="s">
        <v>2</v>
      </c>
      <c r="E63" s="29"/>
      <c r="F63" s="99"/>
      <c r="G63" s="99"/>
      <c r="H63"/>
    </row>
    <row r="64" spans="1:14" x14ac:dyDescent="0.3">
      <c r="B64" s="111"/>
      <c r="C64" s="111"/>
      <c r="G64" s="111"/>
      <c r="H64" s="111"/>
    </row>
    <row r="65" spans="2:10" x14ac:dyDescent="0.3">
      <c r="B65" s="291" t="s">
        <v>4</v>
      </c>
      <c r="C65" s="291"/>
      <c r="D65" s="109" t="s">
        <v>5</v>
      </c>
      <c r="E65" s="13" t="s">
        <v>6</v>
      </c>
      <c r="F65" s="12"/>
      <c r="G65" s="366" t="s">
        <v>4</v>
      </c>
      <c r="H65" s="367"/>
      <c r="I65" s="109" t="s">
        <v>5</v>
      </c>
      <c r="J65" s="13" t="s">
        <v>6</v>
      </c>
    </row>
    <row r="66" spans="2:10" x14ac:dyDescent="0.3">
      <c r="B66" s="111"/>
      <c r="C66" s="11"/>
      <c r="D66" s="11"/>
      <c r="E66" s="7"/>
      <c r="F66" s="113"/>
      <c r="G66" s="7"/>
      <c r="H66" s="7"/>
      <c r="I66" s="7"/>
      <c r="J66" s="7"/>
    </row>
    <row r="67" spans="2:10" x14ac:dyDescent="0.3">
      <c r="B67" s="381" t="s">
        <v>43</v>
      </c>
      <c r="C67" s="382"/>
      <c r="D67" s="382"/>
      <c r="E67" s="383"/>
      <c r="F67" s="112"/>
      <c r="G67" s="381" t="s">
        <v>44</v>
      </c>
      <c r="H67" s="382"/>
      <c r="I67" s="382"/>
      <c r="J67" s="383"/>
    </row>
    <row r="68" spans="2:10" x14ac:dyDescent="0.3">
      <c r="B68" s="9">
        <v>0.4236111111111111</v>
      </c>
      <c r="C68" s="9">
        <v>0.51388888888888895</v>
      </c>
      <c r="D68" s="1">
        <v>30</v>
      </c>
      <c r="E68" s="32" t="s">
        <v>45</v>
      </c>
      <c r="F68" s="113"/>
      <c r="G68" s="9">
        <v>0.4236111111111111</v>
      </c>
      <c r="H68" s="9">
        <v>0.51388888888888895</v>
      </c>
      <c r="I68" s="1">
        <v>30</v>
      </c>
      <c r="J68" s="32" t="s">
        <v>46</v>
      </c>
    </row>
    <row r="69" spans="2:10" x14ac:dyDescent="0.3">
      <c r="B69" s="9">
        <v>0.44444444444444442</v>
      </c>
      <c r="C69" s="9">
        <v>0.53472222222222221</v>
      </c>
      <c r="D69" s="1">
        <v>30</v>
      </c>
      <c r="E69" s="30" t="s">
        <v>46</v>
      </c>
      <c r="F69" s="113"/>
      <c r="G69" s="9">
        <v>0.44444444444444442</v>
      </c>
      <c r="H69" s="9">
        <v>0.53472222222222221</v>
      </c>
      <c r="I69" s="1">
        <v>30</v>
      </c>
      <c r="J69" s="30" t="s">
        <v>45</v>
      </c>
    </row>
    <row r="70" spans="2:10" x14ac:dyDescent="0.3">
      <c r="B70" s="111"/>
      <c r="C70" s="122"/>
      <c r="D70" s="122"/>
      <c r="E70" s="113"/>
      <c r="F70" s="113"/>
      <c r="G70" s="113"/>
      <c r="H70" s="5"/>
      <c r="I70" s="5"/>
      <c r="J70" s="113"/>
    </row>
    <row r="71" spans="2:10" x14ac:dyDescent="0.3">
      <c r="B71" s="9">
        <v>0.46527777777777773</v>
      </c>
      <c r="C71" s="9">
        <v>5.5555555555555552E-2</v>
      </c>
      <c r="D71" s="1">
        <v>50</v>
      </c>
      <c r="E71" s="384" t="s">
        <v>65</v>
      </c>
      <c r="F71" s="385"/>
      <c r="G71" s="385"/>
      <c r="H71" s="385"/>
      <c r="I71" s="385"/>
      <c r="J71" s="386"/>
    </row>
    <row r="72" spans="2:10" x14ac:dyDescent="0.3">
      <c r="B72" s="111"/>
      <c r="C72" s="78" t="s">
        <v>14</v>
      </c>
      <c r="D72" s="111">
        <f>SUM(D68:D71)</f>
        <v>110</v>
      </c>
      <c r="G72" s="111"/>
      <c r="H72" s="111"/>
      <c r="I72" s="111">
        <f>SUM(I68:I69)+D71</f>
        <v>110</v>
      </c>
    </row>
    <row r="73" spans="2:10" x14ac:dyDescent="0.3">
      <c r="B73" s="111"/>
      <c r="C73" s="111"/>
      <c r="E73" s="370"/>
      <c r="F73" s="370"/>
      <c r="G73" s="370"/>
      <c r="H73" s="370"/>
      <c r="I73" s="370"/>
      <c r="J73" s="370"/>
    </row>
    <row r="74" spans="2:10" x14ac:dyDescent="0.3">
      <c r="B74" s="111"/>
      <c r="C74" s="111"/>
      <c r="E74" t="s">
        <v>25</v>
      </c>
      <c r="G74" s="111"/>
      <c r="H74" s="111"/>
    </row>
    <row r="75" spans="2:10" x14ac:dyDescent="0.3">
      <c r="B75" s="111"/>
      <c r="C75" s="111"/>
      <c r="E75" t="s">
        <v>26</v>
      </c>
      <c r="G75" s="111"/>
      <c r="H75" s="111"/>
    </row>
    <row r="76" spans="2:10" x14ac:dyDescent="0.3">
      <c r="B76" s="111"/>
      <c r="C76" s="111"/>
      <c r="G76" s="111"/>
      <c r="H76" s="111"/>
    </row>
    <row r="77" spans="2:10" x14ac:dyDescent="0.3">
      <c r="B77" s="111"/>
      <c r="C77" s="111"/>
      <c r="G77" s="111"/>
      <c r="H77" s="111"/>
    </row>
    <row r="78" spans="2:10" x14ac:dyDescent="0.3">
      <c r="B78" s="111"/>
      <c r="C78" s="111"/>
      <c r="G78" s="111"/>
      <c r="H78" s="111"/>
    </row>
  </sheetData>
  <mergeCells count="39">
    <mergeCell ref="E71:J71"/>
    <mergeCell ref="E73:J73"/>
    <mergeCell ref="B61:C63"/>
    <mergeCell ref="B65:C65"/>
    <mergeCell ref="G65:H65"/>
    <mergeCell ref="B67:E67"/>
    <mergeCell ref="G67:J67"/>
    <mergeCell ref="B37:C39"/>
    <mergeCell ref="E52:J52"/>
    <mergeCell ref="B41:C41"/>
    <mergeCell ref="G41:H41"/>
    <mergeCell ref="B43:E43"/>
    <mergeCell ref="G43:J43"/>
    <mergeCell ref="E49:J49"/>
    <mergeCell ref="E50:J50"/>
    <mergeCell ref="B44:B45"/>
    <mergeCell ref="C44:C45"/>
    <mergeCell ref="D44:D45"/>
    <mergeCell ref="E44:E45"/>
    <mergeCell ref="G46:G47"/>
    <mergeCell ref="H46:H47"/>
    <mergeCell ref="I46:I47"/>
    <mergeCell ref="J46:J47"/>
    <mergeCell ref="B2:C4"/>
    <mergeCell ref="B6:C6"/>
    <mergeCell ref="G6:H6"/>
    <mergeCell ref="B8:E8"/>
    <mergeCell ref="G8:J8"/>
    <mergeCell ref="B9:B10"/>
    <mergeCell ref="C9:C10"/>
    <mergeCell ref="D9:D10"/>
    <mergeCell ref="E9:E10"/>
    <mergeCell ref="G11:G12"/>
    <mergeCell ref="E17:J17"/>
    <mergeCell ref="H11:H12"/>
    <mergeCell ref="I11:I12"/>
    <mergeCell ref="J11:J12"/>
    <mergeCell ref="E14:J14"/>
    <mergeCell ref="E15:J15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showGridLines="0" zoomScaleNormal="100" workbookViewId="0">
      <selection activeCell="B24" sqref="B24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229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126</v>
      </c>
      <c r="B1" s="257"/>
      <c r="C1" s="257"/>
      <c r="K1" s="53"/>
    </row>
    <row r="2" spans="1:19" customFormat="1" ht="14.4" customHeight="1" x14ac:dyDescent="0.3">
      <c r="A2" s="16"/>
      <c r="B2" s="321">
        <v>9</v>
      </c>
      <c r="C2" s="321"/>
      <c r="D2" s="321"/>
      <c r="E2" s="253" t="s">
        <v>132</v>
      </c>
      <c r="F2" s="79"/>
      <c r="G2" s="79"/>
      <c r="H2" s="79"/>
      <c r="I2" s="228"/>
      <c r="J2" s="229"/>
      <c r="K2" s="229"/>
      <c r="L2" s="79"/>
      <c r="M2" s="79"/>
      <c r="N2" s="228"/>
      <c r="O2" s="229"/>
      <c r="P2" s="16"/>
      <c r="Q2" s="16"/>
      <c r="R2" s="16"/>
      <c r="S2" s="16"/>
    </row>
    <row r="3" spans="1:19" customFormat="1" ht="14.4" customHeight="1" x14ac:dyDescent="0.3">
      <c r="A3" s="16"/>
      <c r="B3" s="321"/>
      <c r="C3" s="321"/>
      <c r="D3" s="321"/>
      <c r="E3" s="254" t="s">
        <v>133</v>
      </c>
      <c r="F3" s="79"/>
      <c r="G3" s="79"/>
      <c r="H3" s="79"/>
      <c r="I3" s="228"/>
      <c r="J3" s="229"/>
      <c r="K3" s="229"/>
      <c r="L3" s="79"/>
      <c r="M3" s="79"/>
      <c r="N3" s="228"/>
      <c r="O3" s="229"/>
      <c r="P3" s="16"/>
      <c r="Q3" s="16"/>
      <c r="R3" s="16"/>
      <c r="S3" s="16"/>
    </row>
    <row r="4" spans="1:19" customFormat="1" ht="14.4" customHeight="1" x14ac:dyDescent="0.3">
      <c r="A4" s="16"/>
      <c r="B4" s="321"/>
      <c r="C4" s="321"/>
      <c r="D4" s="321"/>
      <c r="E4" s="80"/>
      <c r="F4" s="80"/>
      <c r="G4" s="80"/>
      <c r="H4" s="80"/>
      <c r="I4" s="229"/>
      <c r="J4" s="229"/>
      <c r="K4" s="229"/>
      <c r="L4" s="80"/>
      <c r="M4" s="80"/>
      <c r="N4" s="229"/>
      <c r="O4" s="229"/>
      <c r="P4" s="16"/>
      <c r="Q4" s="16"/>
      <c r="R4" s="16"/>
      <c r="S4" s="16"/>
    </row>
    <row r="5" spans="1:19" customFormat="1" x14ac:dyDescent="0.3">
      <c r="A5" s="16"/>
      <c r="B5" s="230"/>
      <c r="C5" s="230"/>
      <c r="D5" s="229"/>
      <c r="E5" s="229"/>
      <c r="F5" s="229"/>
      <c r="G5" s="230"/>
      <c r="H5" s="230"/>
      <c r="I5" s="229"/>
      <c r="J5" s="229"/>
      <c r="K5" s="229"/>
      <c r="L5" s="230"/>
      <c r="M5" s="230"/>
      <c r="N5" s="229"/>
      <c r="O5" s="229"/>
      <c r="P5" s="16"/>
      <c r="Q5" t="s">
        <v>99</v>
      </c>
      <c r="R5" s="16"/>
      <c r="S5" s="16"/>
    </row>
    <row r="6" spans="1:19" customFormat="1" ht="14.4" customHeight="1" x14ac:dyDescent="0.3">
      <c r="A6" s="16"/>
      <c r="B6" s="310" t="s">
        <v>4</v>
      </c>
      <c r="C6" s="311"/>
      <c r="D6" s="224" t="s">
        <v>5</v>
      </c>
      <c r="E6" s="231" t="s">
        <v>6</v>
      </c>
      <c r="F6" s="232"/>
      <c r="G6" s="310" t="s">
        <v>4</v>
      </c>
      <c r="H6" s="311"/>
      <c r="I6" s="222" t="s">
        <v>5</v>
      </c>
      <c r="J6" s="231" t="s">
        <v>6</v>
      </c>
      <c r="K6" s="280"/>
      <c r="L6" s="310" t="s">
        <v>4</v>
      </c>
      <c r="M6" s="311"/>
      <c r="N6" s="222" t="s">
        <v>5</v>
      </c>
      <c r="O6" s="231" t="s">
        <v>6</v>
      </c>
      <c r="P6" s="16"/>
    </row>
    <row r="7" spans="1:19" customFormat="1" ht="14.4" customHeight="1" x14ac:dyDescent="0.3">
      <c r="A7" s="16"/>
      <c r="B7" s="258"/>
      <c r="C7" s="281"/>
      <c r="D7" s="284"/>
      <c r="E7" s="283"/>
      <c r="F7" s="280"/>
      <c r="G7" s="283"/>
      <c r="H7" s="283"/>
      <c r="I7" s="282"/>
      <c r="J7" s="283"/>
      <c r="K7" s="280"/>
      <c r="L7" s="283"/>
      <c r="M7" s="283"/>
      <c r="N7" s="282"/>
      <c r="O7" s="283"/>
      <c r="P7" s="16"/>
    </row>
    <row r="8" spans="1:19" customFormat="1" ht="14.4" customHeight="1" x14ac:dyDescent="0.3">
      <c r="A8" s="16"/>
      <c r="B8" s="233">
        <v>0.41666666666666669</v>
      </c>
      <c r="C8" s="233">
        <v>0.5</v>
      </c>
      <c r="D8" s="260">
        <v>5</v>
      </c>
      <c r="E8" s="390" t="s">
        <v>83</v>
      </c>
      <c r="F8" s="390"/>
      <c r="G8" s="390"/>
      <c r="H8" s="390"/>
      <c r="I8" s="390"/>
      <c r="J8" s="390"/>
      <c r="K8" s="390"/>
      <c r="L8" s="390"/>
      <c r="M8" s="390"/>
      <c r="N8" s="390"/>
      <c r="O8" s="390"/>
      <c r="P8" s="16"/>
      <c r="Q8" t="s">
        <v>101</v>
      </c>
    </row>
    <row r="9" spans="1:19" customFormat="1" x14ac:dyDescent="0.3">
      <c r="A9" s="16"/>
      <c r="B9" s="152"/>
      <c r="C9" s="152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16"/>
      <c r="Q9" s="53"/>
      <c r="R9" s="53" t="s">
        <v>102</v>
      </c>
      <c r="S9">
        <f>SUMIF(Q$8:Q$14,"=P",D$8:D$14)</f>
        <v>95</v>
      </c>
    </row>
    <row r="10" spans="1:19" customFormat="1" ht="15.6" customHeight="1" x14ac:dyDescent="0.3">
      <c r="A10" s="23"/>
      <c r="B10" s="318" t="s">
        <v>29</v>
      </c>
      <c r="C10" s="319"/>
      <c r="D10" s="319"/>
      <c r="E10" s="320"/>
      <c r="F10" s="235"/>
      <c r="G10" s="318" t="s">
        <v>53</v>
      </c>
      <c r="H10" s="319"/>
      <c r="I10" s="319"/>
      <c r="J10" s="320"/>
      <c r="K10" s="89"/>
      <c r="L10" s="318" t="s">
        <v>136</v>
      </c>
      <c r="M10" s="319"/>
      <c r="N10" s="319"/>
      <c r="O10" s="320"/>
      <c r="P10" s="23"/>
      <c r="Q10" s="53"/>
      <c r="R10" t="s">
        <v>100</v>
      </c>
      <c r="S10">
        <f>SUMIF(Q$8:Q$14,"=T",D$8:D$14)</f>
        <v>0</v>
      </c>
    </row>
    <row r="11" spans="1:19" customFormat="1" ht="28.2" customHeight="1" x14ac:dyDescent="0.3">
      <c r="A11" s="16"/>
      <c r="B11" s="391">
        <f>B8+TIME(0,D8,0)</f>
        <v>0.4201388888888889</v>
      </c>
      <c r="C11" s="391">
        <f>C8+TIME(0,D8,0)</f>
        <v>0.50347222222222221</v>
      </c>
      <c r="D11" s="344">
        <v>95</v>
      </c>
      <c r="E11" s="374" t="s">
        <v>47</v>
      </c>
      <c r="F11" s="89"/>
      <c r="G11" s="234">
        <f>B8+TIME(0,D8,0)</f>
        <v>0.4201388888888889</v>
      </c>
      <c r="H11" s="234">
        <f>B8+TIME(0,D8,0)</f>
        <v>0.4201388888888889</v>
      </c>
      <c r="I11" s="260">
        <v>45</v>
      </c>
      <c r="J11" s="272" t="s">
        <v>135</v>
      </c>
      <c r="K11" s="89"/>
      <c r="L11" s="234">
        <f>B8+TIME(0,D8,0)</f>
        <v>0.4201388888888889</v>
      </c>
      <c r="M11" s="234">
        <f>C8+TIME(0,D8,0)</f>
        <v>0.50347222222222221</v>
      </c>
      <c r="N11" s="260">
        <v>50</v>
      </c>
      <c r="O11" s="272" t="s">
        <v>63</v>
      </c>
      <c r="P11" s="16"/>
      <c r="Q11" s="53" t="s">
        <v>102</v>
      </c>
      <c r="R11" s="16" t="s">
        <v>101</v>
      </c>
      <c r="S11">
        <f>SUMIF(Q$8:Q$14,"=A",D$8:D$14)</f>
        <v>15</v>
      </c>
    </row>
    <row r="12" spans="1:19" customFormat="1" ht="28.2" customHeight="1" x14ac:dyDescent="0.3">
      <c r="A12" s="16"/>
      <c r="B12" s="392"/>
      <c r="C12" s="392"/>
      <c r="D12" s="345"/>
      <c r="E12" s="375"/>
      <c r="F12" s="89"/>
      <c r="G12" s="234">
        <f>G11+TIME(0,$I11,0)</f>
        <v>0.4513888888888889</v>
      </c>
      <c r="H12" s="234">
        <f>H11+TIME(0,$I11,0)</f>
        <v>0.4513888888888889</v>
      </c>
      <c r="I12" s="260">
        <v>50</v>
      </c>
      <c r="J12" s="272" t="s">
        <v>63</v>
      </c>
      <c r="K12" s="89"/>
      <c r="L12" s="234">
        <f>L11+TIME(0,$N11,0)</f>
        <v>0.4548611111111111</v>
      </c>
      <c r="M12" s="234">
        <f>M11+TIME(0,$N11,0)</f>
        <v>0.53819444444444442</v>
      </c>
      <c r="N12" s="260">
        <v>45</v>
      </c>
      <c r="O12" s="272" t="s">
        <v>135</v>
      </c>
      <c r="P12" s="16"/>
      <c r="Q12" s="53" t="s">
        <v>102</v>
      </c>
      <c r="R12" s="53"/>
    </row>
    <row r="13" spans="1:19" customFormat="1" x14ac:dyDescent="0.3">
      <c r="A13" s="16"/>
      <c r="B13" s="152"/>
      <c r="C13" s="152"/>
      <c r="D13" s="89"/>
      <c r="E13" s="89"/>
      <c r="F13" s="89"/>
      <c r="G13" s="152"/>
      <c r="H13" s="152"/>
      <c r="I13" s="89"/>
      <c r="J13" s="89"/>
      <c r="K13" s="89"/>
      <c r="L13" s="152"/>
      <c r="M13" s="152"/>
      <c r="N13" s="89"/>
      <c r="O13" s="89"/>
      <c r="P13" s="16"/>
      <c r="Q13" s="53"/>
    </row>
    <row r="14" spans="1:19" customFormat="1" x14ac:dyDescent="0.3">
      <c r="A14" s="97"/>
      <c r="B14" s="234">
        <f>B11+TIME(0,D11,0)</f>
        <v>0.4861111111111111</v>
      </c>
      <c r="C14" s="234">
        <f>C11+TIME(0,D11,0)</f>
        <v>0.56944444444444442</v>
      </c>
      <c r="D14" s="260">
        <v>10</v>
      </c>
      <c r="E14" s="390" t="s">
        <v>85</v>
      </c>
      <c r="F14" s="390"/>
      <c r="G14" s="390"/>
      <c r="H14" s="390"/>
      <c r="I14" s="390"/>
      <c r="J14" s="390"/>
      <c r="K14" s="390"/>
      <c r="L14" s="390"/>
      <c r="M14" s="390"/>
      <c r="N14" s="390"/>
      <c r="O14" s="390"/>
      <c r="P14" s="97"/>
      <c r="Q14" t="s">
        <v>101</v>
      </c>
    </row>
    <row r="15" spans="1:19" customFormat="1" hidden="1" x14ac:dyDescent="0.3">
      <c r="B15" s="221"/>
      <c r="C15" s="241" t="s">
        <v>14</v>
      </c>
      <c r="D15" s="221">
        <f>SUM(D8:D14)</f>
        <v>110</v>
      </c>
      <c r="E15" s="228"/>
      <c r="F15" s="228"/>
      <c r="G15" s="242"/>
      <c r="H15" s="242"/>
      <c r="I15" s="221" t="e">
        <f>SUM(I11:I12)+$D8+#REF!+D14</f>
        <v>#REF!</v>
      </c>
      <c r="J15" s="228"/>
      <c r="K15" s="228"/>
      <c r="L15" s="242"/>
      <c r="M15" s="242"/>
      <c r="N15" s="221" t="e">
        <f>SUM(N11:N12)+$D8+#REF!+I14</f>
        <v>#REF!</v>
      </c>
      <c r="O15" s="228"/>
      <c r="P15" s="16"/>
    </row>
    <row r="16" spans="1:19" customFormat="1" x14ac:dyDescent="0.3">
      <c r="B16" s="257"/>
      <c r="C16" s="78"/>
      <c r="D16" s="257"/>
      <c r="E16" s="21"/>
      <c r="F16" s="21"/>
      <c r="G16" s="20"/>
      <c r="H16" s="20"/>
      <c r="I16" s="257"/>
      <c r="J16" s="21"/>
      <c r="K16" s="228"/>
      <c r="L16" s="20"/>
      <c r="M16" s="20"/>
      <c r="N16" s="257"/>
      <c r="O16" s="21"/>
      <c r="P16" s="16"/>
    </row>
    <row r="17" spans="1:19" customFormat="1" x14ac:dyDescent="0.3">
      <c r="B17" s="257"/>
      <c r="C17" s="78"/>
      <c r="D17" s="292" t="s">
        <v>89</v>
      </c>
      <c r="E17" s="292"/>
      <c r="F17" s="292"/>
      <c r="G17" s="292"/>
      <c r="H17" s="292"/>
      <c r="I17" s="292"/>
      <c r="J17" s="292"/>
      <c r="K17" s="292"/>
      <c r="L17" s="292"/>
      <c r="M17" s="292"/>
      <c r="N17" s="292"/>
      <c r="O17" s="292"/>
      <c r="P17" s="16"/>
      <c r="Q17" s="16"/>
      <c r="R17" s="16"/>
      <c r="S17" s="16"/>
    </row>
    <row r="18" spans="1:19" customFormat="1" x14ac:dyDescent="0.3">
      <c r="A18" s="16"/>
      <c r="B18" s="15"/>
      <c r="C18" s="15"/>
      <c r="D18" s="16"/>
      <c r="E18" s="16"/>
      <c r="F18" s="16"/>
      <c r="G18" s="15"/>
      <c r="H18" s="15"/>
      <c r="I18" s="16"/>
      <c r="J18" s="16"/>
      <c r="K18" s="229"/>
      <c r="L18" s="15"/>
      <c r="M18" s="15"/>
      <c r="N18" s="16"/>
      <c r="O18" s="16"/>
      <c r="P18" s="16"/>
      <c r="Q18" s="16"/>
      <c r="R18" s="16"/>
      <c r="S18" s="16"/>
    </row>
    <row r="19" spans="1:19" customFormat="1" x14ac:dyDescent="0.3">
      <c r="A19" s="27"/>
      <c r="B19" s="257"/>
      <c r="C19" s="257"/>
      <c r="D19" s="27"/>
      <c r="E19" s="27" t="s">
        <v>25</v>
      </c>
      <c r="F19" s="27"/>
      <c r="G19" s="257"/>
      <c r="H19" s="257"/>
      <c r="I19" s="27"/>
      <c r="J19" s="27"/>
      <c r="K19" s="285"/>
      <c r="L19" s="257"/>
      <c r="M19" s="257"/>
      <c r="N19" s="27"/>
      <c r="O19" s="27"/>
      <c r="P19" s="27"/>
      <c r="Q19" s="27"/>
      <c r="R19" s="27"/>
      <c r="S19" s="27"/>
    </row>
    <row r="20" spans="1:19" customFormat="1" x14ac:dyDescent="0.3">
      <c r="A20" s="27"/>
      <c r="B20" s="257"/>
      <c r="C20" s="257"/>
      <c r="D20" s="27"/>
      <c r="E20" s="27" t="s">
        <v>26</v>
      </c>
      <c r="F20" s="27"/>
      <c r="G20" s="257"/>
      <c r="H20" s="257"/>
      <c r="I20" s="27"/>
      <c r="J20" s="27"/>
      <c r="K20" s="285"/>
      <c r="L20" s="257"/>
      <c r="M20" s="257"/>
      <c r="N20" s="27"/>
      <c r="O20" s="27"/>
      <c r="P20" s="27"/>
      <c r="Q20" s="27"/>
      <c r="R20" s="27"/>
      <c r="S20" s="27"/>
    </row>
    <row r="21" spans="1:19" customFormat="1" x14ac:dyDescent="0.3">
      <c r="A21" s="27"/>
      <c r="B21" s="257"/>
      <c r="C21" s="257"/>
      <c r="D21" s="27"/>
      <c r="E21" s="58" t="s">
        <v>36</v>
      </c>
      <c r="F21" s="27"/>
      <c r="G21" s="257"/>
      <c r="H21" s="257"/>
      <c r="I21" s="27"/>
      <c r="J21" s="27"/>
      <c r="K21" s="285"/>
      <c r="L21" s="257"/>
      <c r="M21" s="257"/>
      <c r="N21" s="27"/>
      <c r="O21" s="27"/>
      <c r="P21" s="27"/>
      <c r="Q21" s="27"/>
      <c r="R21" s="27"/>
      <c r="S21" s="27"/>
    </row>
    <row r="22" spans="1:19" customFormat="1" x14ac:dyDescent="0.3">
      <c r="A22" s="16"/>
      <c r="B22" s="15"/>
      <c r="C22" s="15"/>
      <c r="D22" s="16"/>
      <c r="E22" s="16"/>
      <c r="F22" s="16"/>
      <c r="G22" s="15"/>
      <c r="H22" s="15"/>
      <c r="I22" s="16"/>
      <c r="J22" s="16"/>
      <c r="K22" s="229"/>
      <c r="L22" s="15"/>
      <c r="M22" s="15"/>
      <c r="N22" s="16"/>
      <c r="O22" s="16"/>
      <c r="P22" s="16"/>
      <c r="Q22" s="16"/>
      <c r="R22" s="16"/>
      <c r="S22" s="16"/>
    </row>
    <row r="23" spans="1:19" customFormat="1" x14ac:dyDescent="0.3">
      <c r="B23" s="257"/>
      <c r="C23" s="257"/>
      <c r="K23" s="53"/>
    </row>
    <row r="24" spans="1:19" customFormat="1" x14ac:dyDescent="0.3">
      <c r="B24" s="257"/>
      <c r="C24" s="257"/>
      <c r="K24" s="53"/>
    </row>
    <row r="25" spans="1:19" customFormat="1" x14ac:dyDescent="0.3">
      <c r="B25" s="257"/>
      <c r="C25" s="257"/>
      <c r="K25" s="53"/>
    </row>
    <row r="26" spans="1:19" customFormat="1" x14ac:dyDescent="0.3">
      <c r="B26" s="257"/>
      <c r="C26" s="257"/>
      <c r="K26" s="53"/>
    </row>
    <row r="27" spans="1:19" customFormat="1" x14ac:dyDescent="0.3">
      <c r="B27" s="257"/>
      <c r="C27" s="257"/>
      <c r="K27" s="53"/>
    </row>
    <row r="28" spans="1:19" customFormat="1" x14ac:dyDescent="0.3">
      <c r="B28" s="257"/>
      <c r="C28" s="257"/>
      <c r="K28" s="53"/>
    </row>
    <row r="29" spans="1:19" customFormat="1" x14ac:dyDescent="0.3">
      <c r="B29" s="257"/>
      <c r="C29" s="257"/>
      <c r="K29" s="53"/>
    </row>
    <row r="30" spans="1:19" customFormat="1" x14ac:dyDescent="0.3">
      <c r="B30" s="257"/>
      <c r="C30" s="257"/>
      <c r="K30" s="53"/>
    </row>
    <row r="31" spans="1:19" customFormat="1" x14ac:dyDescent="0.3">
      <c r="B31" s="257"/>
      <c r="C31" s="257"/>
      <c r="K31" s="53"/>
    </row>
    <row r="34" spans="1:19" ht="14.4" customHeight="1" x14ac:dyDescent="0.3">
      <c r="B34" s="290">
        <v>3</v>
      </c>
      <c r="C34" s="290"/>
      <c r="D34" s="2" t="s">
        <v>87</v>
      </c>
      <c r="E34" s="2"/>
      <c r="F34" s="2"/>
      <c r="G34" s="2"/>
      <c r="H34" s="2"/>
      <c r="I34" s="17"/>
      <c r="L34" s="2"/>
      <c r="M34" s="2"/>
      <c r="N34" s="17"/>
    </row>
    <row r="35" spans="1:19" ht="14.4" customHeight="1" x14ac:dyDescent="0.3">
      <c r="B35" s="290"/>
      <c r="C35" s="290"/>
      <c r="D35" s="8" t="s">
        <v>88</v>
      </c>
      <c r="E35" s="8"/>
      <c r="F35" s="8"/>
      <c r="G35" s="8"/>
      <c r="H35" s="8"/>
      <c r="I35" s="17"/>
      <c r="L35" s="8"/>
      <c r="M35" s="8"/>
      <c r="N35" s="17"/>
    </row>
    <row r="36" spans="1:19" ht="14.4" customHeight="1" x14ac:dyDescent="0.3">
      <c r="B36" s="290"/>
      <c r="C36" s="290"/>
      <c r="D36" s="29" t="s">
        <v>2</v>
      </c>
      <c r="E36" s="29"/>
      <c r="F36" s="29"/>
      <c r="G36" s="29"/>
      <c r="H36" s="29"/>
      <c r="L36" s="29"/>
      <c r="M36" s="29"/>
    </row>
    <row r="37" spans="1:19" x14ac:dyDescent="0.3">
      <c r="A37" s="16" t="s">
        <v>113</v>
      </c>
    </row>
    <row r="38" spans="1:19" x14ac:dyDescent="0.3">
      <c r="A38" s="16" t="s">
        <v>115</v>
      </c>
      <c r="E38" s="257" t="s">
        <v>3</v>
      </c>
      <c r="Q38" t="s">
        <v>99</v>
      </c>
      <c r="R38"/>
      <c r="S38"/>
    </row>
    <row r="39" spans="1:19" ht="14.4" customHeight="1" x14ac:dyDescent="0.3">
      <c r="B39" s="328" t="s">
        <v>4</v>
      </c>
      <c r="C39" s="329"/>
      <c r="D39" s="256" t="s">
        <v>5</v>
      </c>
      <c r="E39" s="259" t="s">
        <v>6</v>
      </c>
      <c r="F39" s="19"/>
      <c r="G39" s="328" t="s">
        <v>4</v>
      </c>
      <c r="H39" s="329"/>
      <c r="I39" s="13" t="s">
        <v>5</v>
      </c>
      <c r="J39" s="259" t="s">
        <v>6</v>
      </c>
      <c r="K39" s="280"/>
      <c r="L39" s="328" t="s">
        <v>4</v>
      </c>
      <c r="M39" s="329"/>
      <c r="N39" s="13" t="s">
        <v>5</v>
      </c>
      <c r="O39" s="259" t="s">
        <v>6</v>
      </c>
      <c r="Q39"/>
      <c r="R39"/>
      <c r="S39"/>
    </row>
    <row r="40" spans="1:19" x14ac:dyDescent="0.3">
      <c r="B40" s="68">
        <v>0.41666666666666669</v>
      </c>
      <c r="C40" s="68">
        <v>0.5</v>
      </c>
      <c r="D40" s="261">
        <v>5</v>
      </c>
      <c r="E40" s="330" t="s">
        <v>27</v>
      </c>
      <c r="F40" s="331"/>
      <c r="G40" s="331"/>
      <c r="H40" s="331"/>
      <c r="I40" s="331"/>
      <c r="J40" s="331"/>
      <c r="K40" s="89"/>
      <c r="L40" s="89"/>
      <c r="M40" s="89"/>
      <c r="N40" s="89"/>
      <c r="O40" s="89"/>
      <c r="Q40" t="s">
        <v>101</v>
      </c>
      <c r="R40"/>
      <c r="S40"/>
    </row>
    <row r="41" spans="1:19" ht="23.4" customHeight="1" x14ac:dyDescent="0.3">
      <c r="B41" s="263">
        <f>B40+TIME(0,D40,0)</f>
        <v>0.4201388888888889</v>
      </c>
      <c r="C41" s="263">
        <f>C40+TIME(0,D40,0)</f>
        <v>0.50347222222222221</v>
      </c>
      <c r="D41" s="260">
        <v>10</v>
      </c>
      <c r="E41" s="333" t="s">
        <v>80</v>
      </c>
      <c r="F41" s="334"/>
      <c r="G41" s="334"/>
      <c r="H41" s="334"/>
      <c r="I41" s="334"/>
      <c r="J41" s="334"/>
      <c r="K41" s="286"/>
      <c r="L41" s="286"/>
      <c r="M41" s="286"/>
      <c r="N41" s="286"/>
      <c r="O41" s="286"/>
      <c r="Q41" t="s">
        <v>100</v>
      </c>
      <c r="R41"/>
      <c r="S41"/>
    </row>
    <row r="42" spans="1:19" ht="23.4" customHeight="1" x14ac:dyDescent="0.3">
      <c r="B42" s="88"/>
      <c r="C42" s="88"/>
      <c r="D42" s="33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Q42" s="53"/>
      <c r="R42"/>
      <c r="S42"/>
    </row>
    <row r="43" spans="1:19" s="92" customFormat="1" ht="14.4" customHeight="1" x14ac:dyDescent="0.3">
      <c r="B43" s="93"/>
      <c r="D43" s="93" t="s">
        <v>48</v>
      </c>
      <c r="E43" s="93"/>
      <c r="F43" s="93"/>
      <c r="G43" s="94"/>
      <c r="H43" s="94"/>
      <c r="I43" s="92" t="s">
        <v>9</v>
      </c>
      <c r="K43" s="186"/>
      <c r="L43" s="94"/>
      <c r="M43" s="94"/>
      <c r="N43" s="92" t="s">
        <v>9</v>
      </c>
      <c r="Q43" s="53"/>
      <c r="R43"/>
      <c r="S43"/>
    </row>
    <row r="44" spans="1:19" s="23" customFormat="1" ht="15.75" customHeight="1" x14ac:dyDescent="0.3">
      <c r="B44" s="325" t="s">
        <v>29</v>
      </c>
      <c r="C44" s="326"/>
      <c r="D44" s="326"/>
      <c r="E44" s="327"/>
      <c r="F44" s="35"/>
      <c r="G44" s="325" t="s">
        <v>53</v>
      </c>
      <c r="H44" s="326"/>
      <c r="I44" s="326"/>
      <c r="J44" s="327"/>
      <c r="K44" s="235"/>
      <c r="L44" s="325" t="s">
        <v>53</v>
      </c>
      <c r="M44" s="326"/>
      <c r="N44" s="326"/>
      <c r="O44" s="327"/>
      <c r="Q44" s="53"/>
      <c r="R44" s="53" t="s">
        <v>102</v>
      </c>
      <c r="S44">
        <f>SUMIF(Q$40:Q$52,"=p",D$40:D$52)</f>
        <v>45</v>
      </c>
    </row>
    <row r="45" spans="1:19" x14ac:dyDescent="0.3">
      <c r="B45" s="263">
        <f>B41+TIME(0,$D41,0)</f>
        <v>0.42708333333333331</v>
      </c>
      <c r="C45" s="263">
        <f>C41+TIME(0,$D41,0)</f>
        <v>0.51041666666666663</v>
      </c>
      <c r="D45" s="261">
        <v>45</v>
      </c>
      <c r="E45" s="262" t="s">
        <v>31</v>
      </c>
      <c r="F45" s="34"/>
      <c r="G45" s="263">
        <f>$B41+TIME(0,$D41,0)</f>
        <v>0.42708333333333331</v>
      </c>
      <c r="H45" s="263">
        <f>$C41+TIME(0,$D41,0)</f>
        <v>0.51041666666666663</v>
      </c>
      <c r="I45" s="261">
        <v>30</v>
      </c>
      <c r="J45" s="37" t="s">
        <v>90</v>
      </c>
      <c r="K45" s="89"/>
      <c r="L45" s="263">
        <f>$B41+TIME(0,$D41,0)</f>
        <v>0.42708333333333331</v>
      </c>
      <c r="M45" s="263">
        <f>$C41+TIME(0,$D41,0)</f>
        <v>0.51041666666666663</v>
      </c>
      <c r="N45" s="261">
        <v>30</v>
      </c>
      <c r="O45" s="37" t="s">
        <v>90</v>
      </c>
      <c r="Q45" s="53" t="s">
        <v>100</v>
      </c>
      <c r="R45" t="s">
        <v>100</v>
      </c>
      <c r="S45">
        <f>SUMIF(Q$40:Q$52,"=T",D$40:D$52)</f>
        <v>55</v>
      </c>
    </row>
    <row r="46" spans="1:19" ht="28.8" x14ac:dyDescent="0.3">
      <c r="B46" s="263">
        <f>B45+TIME(0,D45,0)</f>
        <v>0.45833333333333331</v>
      </c>
      <c r="C46" s="263">
        <f>C45+TIME(0,D45,0)</f>
        <v>0.54166666666666663</v>
      </c>
      <c r="D46" s="260">
        <v>45</v>
      </c>
      <c r="E46" s="37" t="s">
        <v>34</v>
      </c>
      <c r="F46" s="34"/>
      <c r="G46" s="263">
        <f>G45+TIME(0,$I45,0)</f>
        <v>0.44791666666666663</v>
      </c>
      <c r="H46" s="263">
        <f>H45+TIME(0,$I45,0)</f>
        <v>0.53125</v>
      </c>
      <c r="I46" s="260">
        <v>45</v>
      </c>
      <c r="J46" s="37" t="s">
        <v>34</v>
      </c>
      <c r="K46" s="89"/>
      <c r="L46" s="263">
        <f>L45+TIME(0,$I45,0)</f>
        <v>0.44791666666666663</v>
      </c>
      <c r="M46" s="263">
        <f>M45+TIME(0,$I45,0)</f>
        <v>0.53125</v>
      </c>
      <c r="N46" s="260">
        <v>45</v>
      </c>
      <c r="O46" s="37" t="s">
        <v>34</v>
      </c>
      <c r="Q46" s="53" t="s">
        <v>102</v>
      </c>
      <c r="R46" t="s">
        <v>101</v>
      </c>
      <c r="S46">
        <f>SUMIF(Q$40:Q$50,"=A",D$40:D$51)</f>
        <v>10</v>
      </c>
    </row>
    <row r="47" spans="1:19" ht="28.8" x14ac:dyDescent="0.3">
      <c r="B47" s="39"/>
      <c r="C47" s="39"/>
      <c r="D47" s="40"/>
      <c r="E47" s="41"/>
      <c r="F47" s="34"/>
      <c r="G47" s="263">
        <f>G46+TIME(0,$I46,0)</f>
        <v>0.47916666666666663</v>
      </c>
      <c r="H47" s="263">
        <f>H46+TIME(0,$I46,0)</f>
        <v>0.5625</v>
      </c>
      <c r="I47" s="260">
        <v>15</v>
      </c>
      <c r="J47" s="37" t="s">
        <v>62</v>
      </c>
      <c r="K47" s="89"/>
      <c r="L47" s="263">
        <f>L46+TIME(0,$I46,0)</f>
        <v>0.47916666666666663</v>
      </c>
      <c r="M47" s="263">
        <f>M46+TIME(0,$I46,0)</f>
        <v>0.5625</v>
      </c>
      <c r="N47" s="260">
        <v>15</v>
      </c>
      <c r="O47" s="37" t="s">
        <v>62</v>
      </c>
      <c r="Q47" s="53"/>
      <c r="R47" s="53"/>
      <c r="S47"/>
    </row>
    <row r="48" spans="1:19" x14ac:dyDescent="0.3">
      <c r="B48" s="88"/>
      <c r="C48" s="88"/>
      <c r="D48" s="33"/>
      <c r="E48" s="34"/>
      <c r="F48" s="34"/>
      <c r="G48" s="88"/>
      <c r="H48" s="88"/>
      <c r="I48" s="89"/>
      <c r="J48" s="89"/>
      <c r="K48" s="89"/>
      <c r="L48" s="88"/>
      <c r="M48" s="88"/>
      <c r="N48" s="89"/>
      <c r="O48" s="89"/>
      <c r="Q48" s="53"/>
      <c r="R48"/>
      <c r="S48"/>
    </row>
    <row r="49" spans="1:19" s="17" customFormat="1" x14ac:dyDescent="0.3">
      <c r="B49" s="96"/>
      <c r="C49" s="96"/>
      <c r="D49" s="34"/>
      <c r="E49" s="336" t="s">
        <v>11</v>
      </c>
      <c r="F49" s="336"/>
      <c r="G49" s="336"/>
      <c r="H49" s="336"/>
      <c r="I49" s="336"/>
      <c r="J49" s="336"/>
      <c r="K49" s="89"/>
      <c r="L49" s="89"/>
      <c r="M49" s="89"/>
      <c r="N49" s="89"/>
      <c r="O49" s="89"/>
      <c r="Q49"/>
      <c r="R49"/>
      <c r="S49"/>
    </row>
    <row r="50" spans="1:19" s="97" customFormat="1" ht="14.4" customHeight="1" x14ac:dyDescent="0.3">
      <c r="B50" s="125">
        <f>B46+TIME(0,D46,0)</f>
        <v>0.48958333333333331</v>
      </c>
      <c r="C50" s="125">
        <f>C46+TIME(0,D46,0)</f>
        <v>0.57291666666666663</v>
      </c>
      <c r="D50" s="260">
        <v>5</v>
      </c>
      <c r="E50" s="322" t="s">
        <v>85</v>
      </c>
      <c r="F50" s="323"/>
      <c r="G50" s="323"/>
      <c r="H50" s="323"/>
      <c r="I50" s="323"/>
      <c r="J50" s="323"/>
      <c r="K50" s="177"/>
      <c r="L50" s="177"/>
      <c r="M50" s="177"/>
      <c r="N50" s="177"/>
      <c r="O50" s="177"/>
      <c r="Q50" t="s">
        <v>101</v>
      </c>
      <c r="R50"/>
      <c r="S50"/>
    </row>
    <row r="51" spans="1:19" ht="14.4" hidden="1" customHeight="1" x14ac:dyDescent="0.3">
      <c r="A51"/>
      <c r="B51" s="257"/>
      <c r="C51" s="78" t="s">
        <v>14</v>
      </c>
      <c r="D51" s="257">
        <f>SUM(D40:D50)</f>
        <v>110</v>
      </c>
      <c r="E51" s="21"/>
      <c r="F51" s="21"/>
      <c r="G51" s="20"/>
      <c r="H51" s="20"/>
      <c r="I51" s="257">
        <f>SUM(I45:I47)+$D40+$D41+D50</f>
        <v>110</v>
      </c>
      <c r="J51" s="21"/>
      <c r="K51" s="228"/>
      <c r="L51" s="20"/>
      <c r="M51" s="20"/>
      <c r="N51" s="257">
        <f>SUM(N45:N47)+$D40+$D41+I50</f>
        <v>105</v>
      </c>
      <c r="O51" s="21"/>
      <c r="Q51" t="s">
        <v>101</v>
      </c>
      <c r="R51"/>
      <c r="S51"/>
    </row>
    <row r="52" spans="1:19" x14ac:dyDescent="0.3">
      <c r="A52"/>
      <c r="B52" s="257"/>
      <c r="C52" s="78"/>
      <c r="D52" s="257"/>
      <c r="E52" s="21"/>
      <c r="F52" s="21"/>
      <c r="G52" s="20"/>
      <c r="H52" s="20"/>
      <c r="I52" s="257"/>
      <c r="J52" s="21"/>
      <c r="K52" s="228"/>
      <c r="L52" s="20"/>
      <c r="M52" s="20"/>
      <c r="N52" s="257"/>
      <c r="O52" s="21"/>
      <c r="Q52"/>
      <c r="R52"/>
      <c r="S52"/>
    </row>
    <row r="53" spans="1:19" x14ac:dyDescent="0.3">
      <c r="A53"/>
      <c r="B53" s="257"/>
      <c r="C53" s="78"/>
      <c r="D53" s="292" t="s">
        <v>89</v>
      </c>
      <c r="E53" s="292"/>
      <c r="F53" s="292"/>
      <c r="G53" s="292"/>
      <c r="H53" s="292"/>
      <c r="I53" s="292"/>
      <c r="J53" s="292"/>
      <c r="K53" s="221"/>
      <c r="L53" s="221"/>
      <c r="M53" s="221"/>
      <c r="N53" s="221"/>
      <c r="O53" s="221"/>
    </row>
    <row r="55" spans="1:19" s="27" customFormat="1" x14ac:dyDescent="0.3">
      <c r="B55" s="257"/>
      <c r="C55" s="257"/>
      <c r="E55" s="27" t="s">
        <v>25</v>
      </c>
      <c r="G55" s="257"/>
      <c r="H55" s="257"/>
      <c r="K55" s="285"/>
      <c r="L55" s="257"/>
      <c r="M55" s="257"/>
    </row>
    <row r="56" spans="1:19" s="27" customFormat="1" x14ac:dyDescent="0.3">
      <c r="B56" s="257"/>
      <c r="C56" s="257"/>
      <c r="E56" s="27" t="s">
        <v>26</v>
      </c>
      <c r="G56" s="257"/>
      <c r="H56" s="257"/>
      <c r="K56" s="285"/>
      <c r="L56" s="257"/>
      <c r="M56" s="257"/>
    </row>
    <row r="57" spans="1:19" s="27" customFormat="1" x14ac:dyDescent="0.3">
      <c r="B57" s="257"/>
      <c r="C57" s="257"/>
      <c r="E57" s="58" t="s">
        <v>36</v>
      </c>
      <c r="G57" s="257"/>
      <c r="H57" s="257"/>
      <c r="K57" s="285"/>
      <c r="L57" s="257"/>
      <c r="M57" s="257"/>
    </row>
    <row r="60" spans="1:19" x14ac:dyDescent="0.3">
      <c r="A60" t="s">
        <v>74</v>
      </c>
    </row>
    <row r="63" spans="1:19" ht="14.4" customHeight="1" x14ac:dyDescent="0.3">
      <c r="B63" s="290">
        <v>3</v>
      </c>
      <c r="C63" s="290"/>
      <c r="D63" s="2" t="s">
        <v>0</v>
      </c>
      <c r="E63" s="2"/>
      <c r="F63" s="2"/>
      <c r="G63" s="2"/>
      <c r="H63" s="18"/>
      <c r="I63" s="17"/>
      <c r="L63" s="2"/>
      <c r="M63" s="18"/>
      <c r="N63" s="17"/>
    </row>
    <row r="64" spans="1:19" ht="14.4" customHeight="1" x14ac:dyDescent="0.3">
      <c r="B64" s="290"/>
      <c r="C64" s="290"/>
      <c r="D64" s="8" t="s">
        <v>1</v>
      </c>
      <c r="E64" s="8"/>
      <c r="F64" s="8"/>
      <c r="G64" s="8"/>
      <c r="H64" s="18"/>
      <c r="I64" s="17"/>
      <c r="L64" s="8"/>
      <c r="M64" s="18"/>
      <c r="N64" s="17"/>
    </row>
    <row r="65" spans="1:15" ht="14.4" customHeight="1" x14ac:dyDescent="0.3">
      <c r="B65" s="290"/>
      <c r="C65" s="290"/>
      <c r="D65" s="29" t="s">
        <v>2</v>
      </c>
      <c r="E65" s="29"/>
      <c r="F65" s="29"/>
      <c r="G65" s="29"/>
      <c r="L65" s="29"/>
    </row>
    <row r="67" spans="1:15" x14ac:dyDescent="0.3">
      <c r="E67" s="257" t="s">
        <v>3</v>
      </c>
    </row>
    <row r="68" spans="1:15" ht="14.4" customHeight="1" x14ac:dyDescent="0.3">
      <c r="B68" s="337" t="s">
        <v>4</v>
      </c>
      <c r="C68" s="337"/>
      <c r="D68" s="256" t="s">
        <v>5</v>
      </c>
      <c r="E68" s="259" t="s">
        <v>6</v>
      </c>
      <c r="F68" s="19"/>
      <c r="G68" s="338" t="s">
        <v>4</v>
      </c>
      <c r="H68" s="339"/>
      <c r="I68" s="13" t="s">
        <v>5</v>
      </c>
      <c r="J68" s="259" t="s">
        <v>6</v>
      </c>
      <c r="K68" s="280"/>
      <c r="L68" s="338" t="s">
        <v>4</v>
      </c>
      <c r="M68" s="339"/>
      <c r="N68" s="13" t="s">
        <v>5</v>
      </c>
      <c r="O68" s="259" t="s">
        <v>6</v>
      </c>
    </row>
    <row r="69" spans="1:15" x14ac:dyDescent="0.3">
      <c r="B69" s="9">
        <v>0.4236111111111111</v>
      </c>
      <c r="C69" s="9">
        <v>0.51388888888888895</v>
      </c>
      <c r="D69" s="261">
        <v>5</v>
      </c>
      <c r="E69" s="341" t="s">
        <v>27</v>
      </c>
      <c r="F69" s="341"/>
      <c r="G69" s="341"/>
      <c r="H69" s="341"/>
      <c r="I69" s="341"/>
      <c r="J69" s="341"/>
      <c r="K69" s="89"/>
      <c r="L69" s="89"/>
      <c r="M69" s="89"/>
      <c r="N69" s="89"/>
      <c r="O69" s="89"/>
    </row>
    <row r="70" spans="1:15" x14ac:dyDescent="0.3">
      <c r="B70" s="263">
        <v>0.42708333333333331</v>
      </c>
      <c r="C70" s="263">
        <v>0.51736111111111105</v>
      </c>
      <c r="D70" s="261">
        <v>15</v>
      </c>
      <c r="E70" s="341" t="s">
        <v>28</v>
      </c>
      <c r="F70" s="341"/>
      <c r="G70" s="341"/>
      <c r="H70" s="341"/>
      <c r="I70" s="341"/>
      <c r="J70" s="341"/>
      <c r="K70" s="89"/>
      <c r="L70" s="89"/>
      <c r="M70" s="89"/>
      <c r="N70" s="89"/>
      <c r="O70" s="89"/>
    </row>
    <row r="71" spans="1:15" x14ac:dyDescent="0.3">
      <c r="B71" s="88"/>
      <c r="C71" s="88"/>
      <c r="D71" s="33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</row>
    <row r="72" spans="1:15" x14ac:dyDescent="0.3">
      <c r="A72" s="92"/>
      <c r="B72" s="93"/>
      <c r="C72" s="92"/>
      <c r="D72" s="93" t="s">
        <v>48</v>
      </c>
      <c r="E72" s="93"/>
      <c r="F72" s="93"/>
      <c r="G72" s="94"/>
      <c r="H72" s="94"/>
      <c r="I72" s="92" t="s">
        <v>9</v>
      </c>
      <c r="J72" s="92"/>
      <c r="K72" s="186"/>
      <c r="L72" s="94"/>
      <c r="M72" s="94"/>
      <c r="N72" s="92" t="s">
        <v>9</v>
      </c>
      <c r="O72" s="92"/>
    </row>
    <row r="73" spans="1:15" ht="15.6" customHeight="1" x14ac:dyDescent="0.3">
      <c r="A73" s="23"/>
      <c r="B73" s="325" t="s">
        <v>29</v>
      </c>
      <c r="C73" s="326"/>
      <c r="D73" s="326"/>
      <c r="E73" s="327"/>
      <c r="F73" s="35"/>
      <c r="G73" s="325" t="s">
        <v>53</v>
      </c>
      <c r="H73" s="326"/>
      <c r="I73" s="326"/>
      <c r="J73" s="327"/>
      <c r="K73" s="235"/>
      <c r="L73" s="325" t="s">
        <v>53</v>
      </c>
      <c r="M73" s="326"/>
      <c r="N73" s="326"/>
      <c r="O73" s="327"/>
    </row>
    <row r="74" spans="1:15" x14ac:dyDescent="0.3">
      <c r="B74" s="263">
        <v>0.4375</v>
      </c>
      <c r="C74" s="263">
        <v>0.52777777777777779</v>
      </c>
      <c r="D74" s="261">
        <v>45</v>
      </c>
      <c r="E74" s="262" t="s">
        <v>31</v>
      </c>
      <c r="F74" s="34"/>
      <c r="G74" s="263">
        <v>0.4375</v>
      </c>
      <c r="H74" s="263">
        <v>0.52777777777777779</v>
      </c>
      <c r="I74" s="261">
        <v>30</v>
      </c>
      <c r="J74" s="37" t="s">
        <v>32</v>
      </c>
      <c r="K74" s="89"/>
      <c r="L74" s="263">
        <v>0.4375</v>
      </c>
      <c r="M74" s="263">
        <v>0.52777777777777779</v>
      </c>
      <c r="N74" s="261">
        <v>30</v>
      </c>
      <c r="O74" s="37" t="s">
        <v>32</v>
      </c>
    </row>
    <row r="75" spans="1:15" ht="28.8" x14ac:dyDescent="0.3">
      <c r="B75" s="263">
        <v>0.46875</v>
      </c>
      <c r="C75" s="263">
        <v>5.9027777777777783E-2</v>
      </c>
      <c r="D75" s="261">
        <v>45</v>
      </c>
      <c r="E75" s="37" t="s">
        <v>34</v>
      </c>
      <c r="F75" s="34"/>
      <c r="G75" s="263">
        <v>0.45833333333333331</v>
      </c>
      <c r="H75" s="263">
        <v>4.8611111111111112E-2</v>
      </c>
      <c r="I75" s="261">
        <v>45</v>
      </c>
      <c r="J75" s="37" t="s">
        <v>34</v>
      </c>
      <c r="K75" s="89"/>
      <c r="L75" s="263">
        <v>0.45833333333333331</v>
      </c>
      <c r="M75" s="263">
        <v>4.8611111111111112E-2</v>
      </c>
      <c r="N75" s="261">
        <v>45</v>
      </c>
      <c r="O75" s="37" t="s">
        <v>34</v>
      </c>
    </row>
    <row r="76" spans="1:15" ht="28.8" x14ac:dyDescent="0.3">
      <c r="B76" s="39"/>
      <c r="C76" s="39"/>
      <c r="D76" s="40"/>
      <c r="E76" s="41"/>
      <c r="F76" s="34"/>
      <c r="G76" s="263">
        <v>0.48958333333333331</v>
      </c>
      <c r="H76" s="263">
        <v>7.9861111111111105E-2</v>
      </c>
      <c r="I76" s="261">
        <v>15</v>
      </c>
      <c r="J76" s="37" t="s">
        <v>62</v>
      </c>
      <c r="K76" s="89"/>
      <c r="L76" s="263">
        <v>0.48958333333333331</v>
      </c>
      <c r="M76" s="263">
        <v>7.9861111111111105E-2</v>
      </c>
      <c r="N76" s="261">
        <v>15</v>
      </c>
      <c r="O76" s="37" t="s">
        <v>62</v>
      </c>
    </row>
    <row r="77" spans="1:15" x14ac:dyDescent="0.3">
      <c r="A77"/>
      <c r="B77" s="257"/>
      <c r="C77" s="78" t="s">
        <v>14</v>
      </c>
      <c r="D77" s="257">
        <f>SUM(D69:D76)</f>
        <v>110</v>
      </c>
      <c r="E77" s="21"/>
      <c r="F77" s="21"/>
      <c r="G77" s="20"/>
      <c r="H77" s="20"/>
      <c r="I77" s="257">
        <f>SUM(I74:I76)+$D69+$D70</f>
        <v>110</v>
      </c>
      <c r="J77" s="21"/>
      <c r="K77" s="228"/>
      <c r="L77" s="20"/>
      <c r="M77" s="20"/>
      <c r="N77" s="257">
        <f>SUM(N74:N76)+$D69+$D70</f>
        <v>110</v>
      </c>
      <c r="O77" s="21"/>
    </row>
    <row r="78" spans="1:15" x14ac:dyDescent="0.3">
      <c r="A78"/>
      <c r="B78" s="257"/>
      <c r="C78" s="78"/>
      <c r="D78" s="257"/>
      <c r="E78" s="21"/>
      <c r="F78" s="21"/>
      <c r="G78" s="20"/>
      <c r="H78" s="20"/>
      <c r="I78" s="257"/>
      <c r="J78" s="21"/>
      <c r="K78" s="228"/>
      <c r="L78" s="20"/>
      <c r="M78" s="20"/>
      <c r="N78" s="257"/>
      <c r="O78" s="21"/>
    </row>
    <row r="79" spans="1:15" x14ac:dyDescent="0.3">
      <c r="A79"/>
      <c r="B79" s="257"/>
      <c r="C79" s="78"/>
      <c r="D79" s="292" t="s">
        <v>24</v>
      </c>
      <c r="E79" s="292"/>
      <c r="F79" s="292"/>
      <c r="G79" s="292"/>
      <c r="H79" s="292"/>
      <c r="I79" s="292"/>
      <c r="J79" s="292"/>
      <c r="K79" s="221"/>
      <c r="L79" s="221"/>
      <c r="M79" s="221"/>
      <c r="N79" s="221"/>
      <c r="O79" s="221"/>
    </row>
    <row r="81" spans="1:15" x14ac:dyDescent="0.3">
      <c r="A81" s="27"/>
      <c r="B81" s="257"/>
      <c r="C81" s="257"/>
      <c r="D81" s="27"/>
      <c r="E81" s="27" t="s">
        <v>25</v>
      </c>
      <c r="F81" s="27"/>
      <c r="G81" s="257"/>
      <c r="H81" s="257"/>
      <c r="I81" s="27"/>
      <c r="J81" s="27"/>
      <c r="K81" s="285"/>
      <c r="L81" s="257"/>
      <c r="M81" s="257"/>
      <c r="N81" s="27"/>
      <c r="O81" s="27"/>
    </row>
    <row r="82" spans="1:15" x14ac:dyDescent="0.3">
      <c r="A82" s="27"/>
      <c r="B82" s="257"/>
      <c r="C82" s="257"/>
      <c r="D82" s="27"/>
      <c r="E82" s="27" t="s">
        <v>26</v>
      </c>
      <c r="F82" s="27"/>
      <c r="G82" s="257"/>
      <c r="H82" s="257"/>
      <c r="I82" s="27"/>
      <c r="J82" s="27"/>
      <c r="K82" s="285"/>
      <c r="L82" s="257"/>
      <c r="M82" s="257"/>
      <c r="N82" s="27"/>
      <c r="O82" s="27"/>
    </row>
    <row r="83" spans="1:15" x14ac:dyDescent="0.3">
      <c r="A83" s="27"/>
      <c r="B83" s="257"/>
      <c r="C83" s="257"/>
      <c r="D83" s="27"/>
      <c r="E83" s="58" t="s">
        <v>36</v>
      </c>
      <c r="F83" s="27"/>
      <c r="G83" s="257"/>
      <c r="H83" s="257"/>
      <c r="I83" s="27"/>
      <c r="J83" s="27"/>
      <c r="K83" s="285"/>
      <c r="L83" s="257"/>
      <c r="M83" s="257"/>
      <c r="N83" s="27"/>
      <c r="O83" s="27"/>
    </row>
  </sheetData>
  <mergeCells count="36">
    <mergeCell ref="B6:C6"/>
    <mergeCell ref="G6:H6"/>
    <mergeCell ref="B2:D4"/>
    <mergeCell ref="D79:J79"/>
    <mergeCell ref="E11:E12"/>
    <mergeCell ref="D11:D12"/>
    <mergeCell ref="C11:C12"/>
    <mergeCell ref="B11:B12"/>
    <mergeCell ref="E69:J69"/>
    <mergeCell ref="E70:J70"/>
    <mergeCell ref="B73:E73"/>
    <mergeCell ref="G73:J73"/>
    <mergeCell ref="E49:J49"/>
    <mergeCell ref="E50:J50"/>
    <mergeCell ref="D53:J53"/>
    <mergeCell ref="L6:M6"/>
    <mergeCell ref="L39:M39"/>
    <mergeCell ref="L44:O44"/>
    <mergeCell ref="L68:M68"/>
    <mergeCell ref="L10:O10"/>
    <mergeCell ref="L73:O73"/>
    <mergeCell ref="E8:O8"/>
    <mergeCell ref="E14:O14"/>
    <mergeCell ref="D17:O17"/>
    <mergeCell ref="E41:J41"/>
    <mergeCell ref="B44:E44"/>
    <mergeCell ref="G44:J44"/>
    <mergeCell ref="B34:C36"/>
    <mergeCell ref="B39:C39"/>
    <mergeCell ref="G39:H39"/>
    <mergeCell ref="B10:E10"/>
    <mergeCell ref="G10:J10"/>
    <mergeCell ref="B63:C65"/>
    <mergeCell ref="B68:C68"/>
    <mergeCell ref="G68:H68"/>
    <mergeCell ref="E40:J4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DAY 1</vt:lpstr>
      <vt:lpstr>DAY 2</vt:lpstr>
      <vt:lpstr>DAY 3</vt:lpstr>
      <vt:lpstr>DAY 4</vt:lpstr>
      <vt:lpstr>DAY 5</vt:lpstr>
      <vt:lpstr>DAY 6</vt:lpstr>
      <vt:lpstr>DAY 7</vt:lpstr>
      <vt:lpstr>DAY 8</vt:lpstr>
      <vt:lpstr>DAY 9</vt:lpstr>
      <vt:lpstr>DAY 10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2023-01-20T20:24:19Z</dcterms:modified>
  <cp:category/>
  <cp:contentStatus/>
</cp:coreProperties>
</file>