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3EA78129-046D-4D3A-97B6-403E1521D2E0}" xr6:coauthVersionLast="47" xr6:coauthVersionMax="47" xr10:uidLastSave="{00000000-0000-0000-0000-000000000000}"/>
  <bookViews>
    <workbookView xWindow="768" yWindow="768" windowWidth="19104" windowHeight="11136" activeTab="1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B11" i="5" s="1"/>
  <c r="B12" i="5" s="1"/>
  <c r="B13" i="5" s="1"/>
  <c r="C9" i="5"/>
  <c r="C10" i="5" s="1"/>
  <c r="C11" i="5" s="1"/>
  <c r="C12" i="5" s="1"/>
  <c r="C13" i="5" s="1"/>
  <c r="C12" i="7"/>
  <c r="C14" i="7" s="1"/>
  <c r="C16" i="7" s="1"/>
  <c r="C17" i="7" s="1"/>
  <c r="B12" i="7"/>
  <c r="B14" i="7" s="1"/>
  <c r="B16" i="7" s="1"/>
  <c r="B17" i="7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I2" i="13"/>
  <c r="E2" i="13"/>
  <c r="J9" i="11"/>
  <c r="J11" i="11"/>
  <c r="I4" i="13" s="1"/>
  <c r="J10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F4" i="13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0" i="1"/>
  <c r="D4" i="13" s="1"/>
  <c r="J9" i="1"/>
  <c r="D3" i="13" s="1"/>
  <c r="J8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B9" i="11"/>
  <c r="C8" i="11"/>
  <c r="C9" i="11" s="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11" i="1"/>
  <c r="C14" i="1" s="1"/>
  <c r="C15" i="1" s="1"/>
  <c r="C16" i="1" s="1"/>
  <c r="B11" i="1"/>
  <c r="B14" i="1" s="1"/>
  <c r="B15" i="1" s="1"/>
  <c r="B16" i="1" s="1"/>
  <c r="D18" i="7"/>
  <c r="C8" i="7"/>
  <c r="C9" i="7" s="1"/>
  <c r="C10" i="7" s="1"/>
  <c r="C11" i="7" s="1"/>
  <c r="B8" i="7"/>
  <c r="B9" i="7" s="1"/>
  <c r="B10" i="7" s="1"/>
  <c r="B11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1" i="7"/>
  <c r="J43" i="7"/>
  <c r="J42" i="7"/>
  <c r="S46" i="1"/>
  <c r="S47" i="1"/>
  <c r="S45" i="1"/>
  <c r="I51" i="5"/>
  <c r="B45" i="5"/>
  <c r="C45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4" i="7"/>
  <c r="C35" i="7" s="1"/>
  <c r="C36" i="7" s="1"/>
  <c r="C39" i="7" s="1"/>
  <c r="D51" i="7"/>
  <c r="B34" i="7"/>
  <c r="B35" i="7" s="1"/>
  <c r="B36" i="7" s="1"/>
  <c r="B39" i="7" s="1"/>
  <c r="B40" i="7" l="1"/>
  <c r="B43" i="7" s="1"/>
  <c r="B46" i="7" s="1"/>
  <c r="B49" i="7" s="1"/>
  <c r="B50" i="7" s="1"/>
  <c r="C40" i="7"/>
  <c r="C43" i="7" s="1"/>
  <c r="C46" i="7" s="1"/>
  <c r="C49" i="7" s="1"/>
  <c r="C50" i="7" s="1"/>
  <c r="N49" i="8"/>
  <c r="N48" i="8"/>
  <c r="N47" i="8"/>
  <c r="I48" i="11"/>
  <c r="I47" i="11"/>
  <c r="I46" i="11"/>
  <c r="I46" i="10"/>
  <c r="I47" i="10"/>
  <c r="I48" i="10"/>
  <c r="I49" i="10"/>
  <c r="I48" i="5"/>
  <c r="I49" i="5"/>
  <c r="I50" i="5"/>
  <c r="J73" i="7"/>
  <c r="X47" i="9"/>
  <c r="X46" i="9"/>
  <c r="X45" i="9"/>
  <c r="S71" i="1"/>
  <c r="S70" i="1"/>
  <c r="S69" i="1"/>
  <c r="J75" i="7"/>
  <c r="J74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6" i="5"/>
  <c r="C47" i="5" s="1"/>
  <c r="C48" i="5" s="1"/>
  <c r="B46" i="5"/>
  <c r="B47" i="5" s="1"/>
  <c r="B48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0" i="7"/>
  <c r="C71" i="7" s="1"/>
  <c r="C72" i="7" s="1"/>
  <c r="C75" i="7" s="1"/>
  <c r="C76" i="7" s="1"/>
  <c r="C79" i="7" s="1"/>
  <c r="C80" i="7" s="1"/>
  <c r="C81" i="7" s="1"/>
  <c r="B70" i="7"/>
  <c r="B71" i="7" s="1"/>
  <c r="B72" i="7" s="1"/>
  <c r="B75" i="7" s="1"/>
  <c r="B76" i="7" s="1"/>
  <c r="B79" i="7" s="1"/>
  <c r="B80" i="7" s="1"/>
  <c r="B81" i="7" s="1"/>
  <c r="K59" i="7"/>
  <c r="N78" i="1"/>
  <c r="I78" i="1"/>
  <c r="D78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9" i="5"/>
  <c r="D69" i="5"/>
  <c r="D107" i="1"/>
  <c r="I107" i="1"/>
  <c r="N107" i="1"/>
  <c r="D109" i="7" l="1"/>
  <c r="D82" i="7" l="1"/>
  <c r="B76" i="1"/>
  <c r="B77" i="1" s="1"/>
</calcChain>
</file>

<file path=xl/sharedStrings.xml><?xml version="1.0" encoding="utf-8"?>
<sst xmlns="http://schemas.openxmlformats.org/spreadsheetml/2006/main" count="1100" uniqueCount="154">
  <si>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</si>
  <si>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</si>
  <si>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</si>
  <si>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</si>
  <si>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</si>
  <si>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</si>
  <si>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</si>
  <si>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</si>
  <si>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</si>
  <si>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</si>
  <si>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</si>
  <si>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</si>
  <si>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</si>
  <si>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</si>
  <si>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</si>
  <si>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</si>
  <si>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</si>
  <si>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</si>
  <si>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</si>
  <si>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</si>
  <si>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</si>
  <si>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</si>
  <si>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</si>
  <si>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</si>
  <si>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</si>
  <si>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</si>
  <si>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</si>
  <si>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</si>
  <si>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</si>
  <si>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</si>
  <si>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</si>
  <si>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</si>
  <si>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</si>
  <si>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</si>
  <si>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</si>
  <si>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</si>
  <si>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</si>
  <si>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</si>
  <si>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</si>
  <si>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</si>
  <si>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</si>
  <si>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</si>
  <si>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</si>
  <si>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</si>
  <si>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</si>
  <si>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</si>
  <si>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</si>
  <si>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</si>
  <si>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</si>
  <si>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</si>
  <si>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</si>
  <si>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</si>
  <si>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</si>
  <si>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</si>
  <si>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</si>
  <si>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</si>
  <si>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</si>
  <si>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</si>
  <si>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</si>
  <si>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</si>
  <si>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</si>
  <si>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</si>
  <si>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</si>
  <si>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</si>
  <si>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</si>
  <si>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</si>
  <si>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</si>
  <si>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</si>
  <si>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</si>
  <si>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</si>
  <si>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</si>
  <si>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</si>
  <si>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</si>
  <si>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</si>
  <si>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</si>
  <si>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</si>
  <si>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</si>
  <si>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</si>
  <si>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</si>
  <si>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</si>
  <si>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</si>
  <si>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</si>
  <si>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</si>
  <si>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</si>
  <si>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</si>
  <si>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</si>
  <si>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</si>
  <si>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</si>
  <si>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</si>
  <si>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</si>
  <si>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</si>
  <si>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</si>
  <si>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</si>
  <si>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</si>
  <si>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</si>
  <si>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</si>
  <si>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</si>
  <si>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</si>
  <si>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</si>
  <si>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</si>
  <si>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</si>
  <si>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</si>
  <si>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</si>
  <si>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</si>
  <si>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</si>
  <si>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</si>
  <si>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</si>
  <si>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</si>
  <si>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</si>
  <si>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</si>
  <si>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</si>
  <si>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</si>
  <si>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</si>
  <si>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</si>
  <si>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</si>
  <si>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</si>
  <si>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</si>
  <si>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</si>
  <si>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</si>
  <si>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</si>
  <si>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</si>
  <si>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</si>
  <si>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</si>
  <si>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</si>
  <si>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</si>
  <si>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</si>
  <si>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</si>
  <si>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</si>
  <si>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</si>
  <si>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</si>
  <si>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</si>
  <si>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</si>
  <si>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</si>
  <si>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</si>
  <si>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</si>
  <si>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</si>
  <si>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</si>
  <si>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</si>
  <si>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</si>
  <si>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</si>
  <si>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</si>
  <si>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</si>
  <si>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</si>
  <si>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</si>
  <si>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</si>
  <si>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</si>
  <si>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</si>
  <si>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</si>
  <si>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</si>
  <si>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</si>
  <si>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</si>
  <si>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F23</t>
  </si>
  <si>
    <t>Sticky Note Project Planning Exercise</t>
  </si>
  <si>
    <t>Design Lab Expectations Q&amp;A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</si>
</sst>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73</xdr:row>
      <xdr:rowOff>152400</xdr:rowOff>
    </xdr:from>
    <xdr:to>
      <xdr:col>5</xdr:col>
      <xdr:colOff>209567</xdr:colOff>
      <xdr:row>75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84</xdr:row>
      <xdr:rowOff>167640</xdr:rowOff>
    </xdr:from>
    <xdr:to>
      <xdr:col>3</xdr:col>
      <xdr:colOff>17</xdr:colOff>
      <xdr:row>86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101</xdr:row>
      <xdr:rowOff>152400</xdr:rowOff>
    </xdr:from>
    <xdr:to>
      <xdr:col>5</xdr:col>
      <xdr:colOff>209567</xdr:colOff>
      <xdr:row>103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111</xdr:row>
      <xdr:rowOff>167640</xdr:rowOff>
    </xdr:from>
    <xdr:to>
      <xdr:col>3</xdr:col>
      <xdr:colOff>17</xdr:colOff>
      <xdr:row>113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69</xdr:row>
      <xdr:rowOff>104879</xdr:rowOff>
    </xdr:from>
    <xdr:to>
      <xdr:col>14</xdr:col>
      <xdr:colOff>77639</xdr:colOff>
      <xdr:row>70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71</xdr:row>
      <xdr:rowOff>914</xdr:rowOff>
    </xdr:from>
    <xdr:to>
      <xdr:col>14</xdr:col>
      <xdr:colOff>78200</xdr:colOff>
      <xdr:row>71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68</xdr:row>
      <xdr:rowOff>0</xdr:rowOff>
    </xdr:from>
    <xdr:to>
      <xdr:col>14</xdr:col>
      <xdr:colOff>80808</xdr:colOff>
      <xdr:row>68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70</xdr:row>
      <xdr:rowOff>74399</xdr:rowOff>
    </xdr:from>
    <xdr:to>
      <xdr:col>14</xdr:col>
      <xdr:colOff>230039</xdr:colOff>
      <xdr:row>70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71</xdr:row>
      <xdr:rowOff>153314</xdr:rowOff>
    </xdr:from>
    <xdr:to>
      <xdr:col>14</xdr:col>
      <xdr:colOff>230600</xdr:colOff>
      <xdr:row>72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68</xdr:row>
      <xdr:rowOff>152400</xdr:rowOff>
    </xdr:from>
    <xdr:to>
      <xdr:col>14</xdr:col>
      <xdr:colOff>233208</xdr:colOff>
      <xdr:row>69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71</xdr:row>
      <xdr:rowOff>43919</xdr:rowOff>
    </xdr:from>
    <xdr:to>
      <xdr:col>14</xdr:col>
      <xdr:colOff>382439</xdr:colOff>
      <xdr:row>71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72</xdr:row>
      <xdr:rowOff>122834</xdr:rowOff>
    </xdr:from>
    <xdr:to>
      <xdr:col>14</xdr:col>
      <xdr:colOff>383000</xdr:colOff>
      <xdr:row>73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69</xdr:row>
      <xdr:rowOff>121920</xdr:rowOff>
    </xdr:from>
    <xdr:to>
      <xdr:col>14</xdr:col>
      <xdr:colOff>385608</xdr:colOff>
      <xdr:row>70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72</xdr:row>
      <xdr:rowOff>13439</xdr:rowOff>
    </xdr:from>
    <xdr:to>
      <xdr:col>14</xdr:col>
      <xdr:colOff>534839</xdr:colOff>
      <xdr:row>72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73</xdr:row>
      <xdr:rowOff>92354</xdr:rowOff>
    </xdr:from>
    <xdr:to>
      <xdr:col>14</xdr:col>
      <xdr:colOff>535400</xdr:colOff>
      <xdr:row>73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70</xdr:row>
      <xdr:rowOff>91440</xdr:rowOff>
    </xdr:from>
    <xdr:to>
      <xdr:col>14</xdr:col>
      <xdr:colOff>538008</xdr:colOff>
      <xdr:row>70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72</xdr:row>
      <xdr:rowOff>165839</xdr:rowOff>
    </xdr:from>
    <xdr:to>
      <xdr:col>15</xdr:col>
      <xdr:colOff>77639</xdr:colOff>
      <xdr:row>73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74</xdr:row>
      <xdr:rowOff>61874</xdr:rowOff>
    </xdr:from>
    <xdr:to>
      <xdr:col>15</xdr:col>
      <xdr:colOff>78200</xdr:colOff>
      <xdr:row>74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71</xdr:row>
      <xdr:rowOff>60960</xdr:rowOff>
    </xdr:from>
    <xdr:to>
      <xdr:col>15</xdr:col>
      <xdr:colOff>80808</xdr:colOff>
      <xdr:row>71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73</xdr:row>
      <xdr:rowOff>135359</xdr:rowOff>
    </xdr:from>
    <xdr:to>
      <xdr:col>15</xdr:col>
      <xdr:colOff>230039</xdr:colOff>
      <xdr:row>74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75</xdr:row>
      <xdr:rowOff>31394</xdr:rowOff>
    </xdr:from>
    <xdr:to>
      <xdr:col>15</xdr:col>
      <xdr:colOff>230600</xdr:colOff>
      <xdr:row>75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72</xdr:row>
      <xdr:rowOff>30480</xdr:rowOff>
    </xdr:from>
    <xdr:to>
      <xdr:col>15</xdr:col>
      <xdr:colOff>233208</xdr:colOff>
      <xdr:row>72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74</xdr:row>
      <xdr:rowOff>104879</xdr:rowOff>
    </xdr:from>
    <xdr:to>
      <xdr:col>15</xdr:col>
      <xdr:colOff>382439</xdr:colOff>
      <xdr:row>75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76</xdr:row>
      <xdr:rowOff>914</xdr:rowOff>
    </xdr:from>
    <xdr:to>
      <xdr:col>15</xdr:col>
      <xdr:colOff>383000</xdr:colOff>
      <xdr:row>76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73</xdr:row>
      <xdr:rowOff>0</xdr:rowOff>
    </xdr:from>
    <xdr:to>
      <xdr:col>15</xdr:col>
      <xdr:colOff>385608</xdr:colOff>
      <xdr:row>73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71</xdr:row>
      <xdr:rowOff>36299</xdr:rowOff>
    </xdr:from>
    <xdr:to>
      <xdr:col>3</xdr:col>
      <xdr:colOff>828489</xdr:colOff>
      <xdr:row>71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54254</xdr:rowOff>
    </xdr:from>
    <xdr:to>
      <xdr:col>3</xdr:col>
      <xdr:colOff>828770</xdr:colOff>
      <xdr:row>68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60960</xdr:rowOff>
    </xdr:from>
    <xdr:to>
      <xdr:col>3</xdr:col>
      <xdr:colOff>825829</xdr:colOff>
      <xdr:row>74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61874</xdr:rowOff>
    </xdr:from>
    <xdr:to>
      <xdr:col>3</xdr:col>
      <xdr:colOff>828770</xdr:colOff>
      <xdr:row>69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50995</xdr:rowOff>
    </xdr:from>
    <xdr:to>
      <xdr:col>3</xdr:col>
      <xdr:colOff>825829</xdr:colOff>
      <xdr:row>75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60702</xdr:rowOff>
    </xdr:from>
    <xdr:to>
      <xdr:col>3</xdr:col>
      <xdr:colOff>828770</xdr:colOff>
      <xdr:row>70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73</xdr:row>
      <xdr:rowOff>121920</xdr:rowOff>
    </xdr:from>
    <xdr:to>
      <xdr:col>11</xdr:col>
      <xdr:colOff>385608</xdr:colOff>
      <xdr:row>74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76</xdr:row>
      <xdr:rowOff>13439</xdr:rowOff>
    </xdr:from>
    <xdr:to>
      <xdr:col>11</xdr:col>
      <xdr:colOff>534839</xdr:colOff>
      <xdr:row>76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54254</xdr:rowOff>
    </xdr:from>
    <xdr:to>
      <xdr:col>3</xdr:col>
      <xdr:colOff>828770</xdr:colOff>
      <xdr:row>80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74</xdr:row>
      <xdr:rowOff>91440</xdr:rowOff>
    </xdr:from>
    <xdr:to>
      <xdr:col>11</xdr:col>
      <xdr:colOff>538008</xdr:colOff>
      <xdr:row>74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76</xdr:row>
      <xdr:rowOff>165839</xdr:rowOff>
    </xdr:from>
    <xdr:to>
      <xdr:col>12</xdr:col>
      <xdr:colOff>77639</xdr:colOff>
      <xdr:row>77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56598</xdr:rowOff>
    </xdr:from>
    <xdr:to>
      <xdr:col>3</xdr:col>
      <xdr:colOff>828770</xdr:colOff>
      <xdr:row>79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75</xdr:row>
      <xdr:rowOff>60960</xdr:rowOff>
    </xdr:from>
    <xdr:to>
      <xdr:col>12</xdr:col>
      <xdr:colOff>80808</xdr:colOff>
      <xdr:row>75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77</xdr:row>
      <xdr:rowOff>135359</xdr:rowOff>
    </xdr:from>
    <xdr:to>
      <xdr:col>12</xdr:col>
      <xdr:colOff>230039</xdr:colOff>
      <xdr:row>78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76</xdr:row>
      <xdr:rowOff>30480</xdr:rowOff>
    </xdr:from>
    <xdr:to>
      <xdr:col>12</xdr:col>
      <xdr:colOff>233208</xdr:colOff>
      <xdr:row>76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78</xdr:row>
      <xdr:rowOff>104879</xdr:rowOff>
    </xdr:from>
    <xdr:to>
      <xdr:col>12</xdr:col>
      <xdr:colOff>382439</xdr:colOff>
      <xdr:row>79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80</xdr:row>
      <xdr:rowOff>914</xdr:rowOff>
    </xdr:from>
    <xdr:to>
      <xdr:col>12</xdr:col>
      <xdr:colOff>383000</xdr:colOff>
      <xdr:row>80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77</xdr:row>
      <xdr:rowOff>0</xdr:rowOff>
    </xdr:from>
    <xdr:to>
      <xdr:col>12</xdr:col>
      <xdr:colOff>385608</xdr:colOff>
      <xdr:row>77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45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53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38</xdr:row>
      <xdr:rowOff>42303</xdr:rowOff>
    </xdr:from>
    <xdr:to>
      <xdr:col>3</xdr:col>
      <xdr:colOff>813515</xdr:colOff>
      <xdr:row>38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32</xdr:row>
      <xdr:rowOff>0</xdr:rowOff>
    </xdr:from>
    <xdr:to>
      <xdr:col>14</xdr:col>
      <xdr:colOff>80808</xdr:colOff>
      <xdr:row>32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59390</xdr:rowOff>
    </xdr:from>
    <xdr:to>
      <xdr:col>3</xdr:col>
      <xdr:colOff>813515</xdr:colOff>
      <xdr:row>39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40</xdr:row>
      <xdr:rowOff>0</xdr:rowOff>
    </xdr:from>
    <xdr:to>
      <xdr:col>14</xdr:col>
      <xdr:colOff>230600</xdr:colOff>
      <xdr:row>40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32</xdr:row>
      <xdr:rowOff>152400</xdr:rowOff>
    </xdr:from>
    <xdr:to>
      <xdr:col>14</xdr:col>
      <xdr:colOff>233208</xdr:colOff>
      <xdr:row>33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40</xdr:row>
      <xdr:rowOff>122834</xdr:rowOff>
    </xdr:from>
    <xdr:to>
      <xdr:col>14</xdr:col>
      <xdr:colOff>383000</xdr:colOff>
      <xdr:row>41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33</xdr:row>
      <xdr:rowOff>121920</xdr:rowOff>
    </xdr:from>
    <xdr:to>
      <xdr:col>14</xdr:col>
      <xdr:colOff>385608</xdr:colOff>
      <xdr:row>34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35</xdr:row>
      <xdr:rowOff>51539</xdr:rowOff>
    </xdr:from>
    <xdr:to>
      <xdr:col>3</xdr:col>
      <xdr:colOff>813515</xdr:colOff>
      <xdr:row>35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41</xdr:row>
      <xdr:rowOff>92354</xdr:rowOff>
    </xdr:from>
    <xdr:to>
      <xdr:col>14</xdr:col>
      <xdr:colOff>535400</xdr:colOff>
      <xdr:row>41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34</xdr:row>
      <xdr:rowOff>91440</xdr:rowOff>
    </xdr:from>
    <xdr:to>
      <xdr:col>14</xdr:col>
      <xdr:colOff>538008</xdr:colOff>
      <xdr:row>34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45</xdr:row>
      <xdr:rowOff>59621</xdr:rowOff>
    </xdr:from>
    <xdr:to>
      <xdr:col>3</xdr:col>
      <xdr:colOff>813515</xdr:colOff>
      <xdr:row>45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42</xdr:row>
      <xdr:rowOff>61874</xdr:rowOff>
    </xdr:from>
    <xdr:to>
      <xdr:col>15</xdr:col>
      <xdr:colOff>78200</xdr:colOff>
      <xdr:row>42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41</xdr:row>
      <xdr:rowOff>135359</xdr:rowOff>
    </xdr:from>
    <xdr:to>
      <xdr:col>15</xdr:col>
      <xdr:colOff>230039</xdr:colOff>
      <xdr:row>42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45</xdr:row>
      <xdr:rowOff>31394</xdr:rowOff>
    </xdr:from>
    <xdr:to>
      <xdr:col>15</xdr:col>
      <xdr:colOff>230600</xdr:colOff>
      <xdr:row>45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40</xdr:row>
      <xdr:rowOff>30480</xdr:rowOff>
    </xdr:from>
    <xdr:to>
      <xdr:col>15</xdr:col>
      <xdr:colOff>233208</xdr:colOff>
      <xdr:row>40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46</xdr:row>
      <xdr:rowOff>914</xdr:rowOff>
    </xdr:from>
    <xdr:to>
      <xdr:col>15</xdr:col>
      <xdr:colOff>383000</xdr:colOff>
      <xdr:row>46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41</xdr:row>
      <xdr:rowOff>0</xdr:rowOff>
    </xdr:from>
    <xdr:to>
      <xdr:col>15</xdr:col>
      <xdr:colOff>385608</xdr:colOff>
      <xdr:row>41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54254</xdr:rowOff>
    </xdr:from>
    <xdr:to>
      <xdr:col>3</xdr:col>
      <xdr:colOff>813176</xdr:colOff>
      <xdr:row>32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61874</xdr:rowOff>
    </xdr:from>
    <xdr:to>
      <xdr:col>3</xdr:col>
      <xdr:colOff>813796</xdr:colOff>
      <xdr:row>33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246575</xdr:rowOff>
    </xdr:from>
    <xdr:to>
      <xdr:col>3</xdr:col>
      <xdr:colOff>810855</xdr:colOff>
      <xdr:row>45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60702</xdr:rowOff>
    </xdr:from>
    <xdr:to>
      <xdr:col>3</xdr:col>
      <xdr:colOff>813796</xdr:colOff>
      <xdr:row>34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13439</xdr:rowOff>
    </xdr:from>
    <xdr:to>
      <xdr:col>11</xdr:col>
      <xdr:colOff>534839</xdr:colOff>
      <xdr:row>46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423949</xdr:rowOff>
    </xdr:from>
    <xdr:to>
      <xdr:col>3</xdr:col>
      <xdr:colOff>810855</xdr:colOff>
      <xdr:row>45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165839</xdr:rowOff>
    </xdr:from>
    <xdr:to>
      <xdr:col>12</xdr:col>
      <xdr:colOff>77639</xdr:colOff>
      <xdr:row>47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56598</xdr:rowOff>
    </xdr:from>
    <xdr:to>
      <xdr:col>3</xdr:col>
      <xdr:colOff>813796</xdr:colOff>
      <xdr:row>49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135359</xdr:rowOff>
    </xdr:from>
    <xdr:to>
      <xdr:col>12</xdr:col>
      <xdr:colOff>230039</xdr:colOff>
      <xdr:row>48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54254</xdr:rowOff>
    </xdr:from>
    <xdr:to>
      <xdr:col>3</xdr:col>
      <xdr:colOff>813796</xdr:colOff>
      <xdr:row>48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30480</xdr:rowOff>
    </xdr:from>
    <xdr:to>
      <xdr:col>12</xdr:col>
      <xdr:colOff>233208</xdr:colOff>
      <xdr:row>46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104879</xdr:rowOff>
    </xdr:from>
    <xdr:to>
      <xdr:col>12</xdr:col>
      <xdr:colOff>382439</xdr:colOff>
      <xdr:row>49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0</xdr:rowOff>
    </xdr:from>
    <xdr:to>
      <xdr:col>12</xdr:col>
      <xdr:colOff>385608</xdr:colOff>
      <xdr:row>47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53082</xdr:rowOff>
    </xdr:from>
    <xdr:to>
      <xdr:col>3</xdr:col>
      <xdr:colOff>828770</xdr:colOff>
      <xdr:row>66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43738</xdr:rowOff>
    </xdr:from>
    <xdr:to>
      <xdr:col>3</xdr:col>
      <xdr:colOff>810855</xdr:colOff>
      <xdr:row>42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68109</xdr:rowOff>
    </xdr:from>
    <xdr:to>
      <xdr:col>3</xdr:col>
      <xdr:colOff>813796</xdr:colOff>
      <xdr:row>32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75729</xdr:rowOff>
    </xdr:from>
    <xdr:to>
      <xdr:col>3</xdr:col>
      <xdr:colOff>813176</xdr:colOff>
      <xdr:row>33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11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21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12</xdr:row>
      <xdr:rowOff>59390</xdr:rowOff>
    </xdr:from>
    <xdr:to>
      <xdr:col>3</xdr:col>
      <xdr:colOff>813515</xdr:colOff>
      <xdr:row>12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10</xdr:row>
      <xdr:rowOff>50800</xdr:rowOff>
    </xdr:from>
    <xdr:to>
      <xdr:col>3</xdr:col>
      <xdr:colOff>801052</xdr:colOff>
      <xdr:row>10</xdr:row>
      <xdr:rowOff>130730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124777</xdr:rowOff>
    </xdr:from>
    <xdr:to>
      <xdr:col>3</xdr:col>
      <xdr:colOff>801052</xdr:colOff>
      <xdr:row>8</xdr:row>
      <xdr:rowOff>204707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7</xdr:row>
      <xdr:rowOff>55880</xdr:rowOff>
    </xdr:from>
    <xdr:to>
      <xdr:col>3</xdr:col>
      <xdr:colOff>801052</xdr:colOff>
      <xdr:row>7</xdr:row>
      <xdr:rowOff>135810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47</xdr:row>
      <xdr:rowOff>58064</xdr:rowOff>
    </xdr:from>
    <xdr:to>
      <xdr:col>3</xdr:col>
      <xdr:colOff>841328</xdr:colOff>
      <xdr:row>47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49530</xdr:rowOff>
    </xdr:from>
    <xdr:to>
      <xdr:col>3</xdr:col>
      <xdr:colOff>838387</xdr:colOff>
      <xdr:row>45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45</xdr:row>
      <xdr:rowOff>74399</xdr:rowOff>
    </xdr:from>
    <xdr:to>
      <xdr:col>11</xdr:col>
      <xdr:colOff>230039</xdr:colOff>
      <xdr:row>45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44</xdr:row>
      <xdr:rowOff>46634</xdr:rowOff>
    </xdr:from>
    <xdr:to>
      <xdr:col>3</xdr:col>
      <xdr:colOff>841328</xdr:colOff>
      <xdr:row>44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46</xdr:row>
      <xdr:rowOff>135255</xdr:rowOff>
    </xdr:from>
    <xdr:to>
      <xdr:col>3</xdr:col>
      <xdr:colOff>838387</xdr:colOff>
      <xdr:row>46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46</xdr:row>
      <xdr:rowOff>43919</xdr:rowOff>
    </xdr:from>
    <xdr:to>
      <xdr:col>11</xdr:col>
      <xdr:colOff>382439</xdr:colOff>
      <xdr:row>46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61874</xdr:rowOff>
    </xdr:from>
    <xdr:to>
      <xdr:col>3</xdr:col>
      <xdr:colOff>841328</xdr:colOff>
      <xdr:row>43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44</xdr:row>
      <xdr:rowOff>121920</xdr:rowOff>
    </xdr:from>
    <xdr:to>
      <xdr:col>11</xdr:col>
      <xdr:colOff>385608</xdr:colOff>
      <xdr:row>45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196319</xdr:rowOff>
    </xdr:from>
    <xdr:to>
      <xdr:col>11</xdr:col>
      <xdr:colOff>534839</xdr:colOff>
      <xdr:row>46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47</xdr:row>
      <xdr:rowOff>115214</xdr:rowOff>
    </xdr:from>
    <xdr:to>
      <xdr:col>11</xdr:col>
      <xdr:colOff>535400</xdr:colOff>
      <xdr:row>48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45</xdr:row>
      <xdr:rowOff>91440</xdr:rowOff>
    </xdr:from>
    <xdr:to>
      <xdr:col>11</xdr:col>
      <xdr:colOff>538008</xdr:colOff>
      <xdr:row>45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5819</xdr:rowOff>
    </xdr:from>
    <xdr:to>
      <xdr:col>12</xdr:col>
      <xdr:colOff>77639</xdr:colOff>
      <xdr:row>47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49</xdr:row>
      <xdr:rowOff>84734</xdr:rowOff>
    </xdr:from>
    <xdr:to>
      <xdr:col>12</xdr:col>
      <xdr:colOff>78200</xdr:colOff>
      <xdr:row>49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158219</xdr:rowOff>
    </xdr:from>
    <xdr:to>
      <xdr:col>12</xdr:col>
      <xdr:colOff>230039</xdr:colOff>
      <xdr:row>49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50</xdr:row>
      <xdr:rowOff>54254</xdr:rowOff>
    </xdr:from>
    <xdr:to>
      <xdr:col>12</xdr:col>
      <xdr:colOff>230600</xdr:colOff>
      <xdr:row>50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213360</xdr:rowOff>
    </xdr:from>
    <xdr:to>
      <xdr:col>12</xdr:col>
      <xdr:colOff>233208</xdr:colOff>
      <xdr:row>46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127739</xdr:rowOff>
    </xdr:from>
    <xdr:to>
      <xdr:col>12</xdr:col>
      <xdr:colOff>382439</xdr:colOff>
      <xdr:row>50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51</xdr:row>
      <xdr:rowOff>23774</xdr:rowOff>
    </xdr:from>
    <xdr:to>
      <xdr:col>12</xdr:col>
      <xdr:colOff>383000</xdr:colOff>
      <xdr:row>51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22860</xdr:rowOff>
    </xdr:from>
    <xdr:to>
      <xdr:col>12</xdr:col>
      <xdr:colOff>385608</xdr:colOff>
      <xdr:row>47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49552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278147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49552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151</v>
      </c>
    </row>
    <row r="2" spans="1:10" ht="14.4" customHeight="1" x14ac:dyDescent="0.3">
      <c r="B2" s="159">
        <v>1</v>
      </c>
      <c r="C2" s="159"/>
      <c r="E2" s="134" t="s">
        <v>150</v>
      </c>
      <c r="F2" s="6"/>
      <c r="G2" s="6"/>
    </row>
    <row r="3" spans="1:10" ht="14.4" customHeight="1" x14ac:dyDescent="0.3">
      <c r="B3" s="159"/>
      <c r="C3" s="159"/>
      <c r="E3" s="135" t="s">
        <v>132</v>
      </c>
      <c r="F3" s="6"/>
      <c r="G3" s="6"/>
    </row>
    <row r="4" spans="1:10" ht="14.4" customHeight="1" x14ac:dyDescent="0.3">
      <c r="B4" s="159"/>
      <c r="C4" s="159"/>
      <c r="D4" s="69"/>
      <c r="E4" s="69"/>
    </row>
    <row r="5" spans="1:10" x14ac:dyDescent="0.3"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SUMIF(H$7:H$17,"=p",D$7:D$17)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SUMIF(H$7:H$17,"=t",D$7:D$17)</f>
        <v>25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20</v>
      </c>
      <c r="E11" s="25" t="s">
        <v>118</v>
      </c>
      <c r="H11" t="s">
        <v>99</v>
      </c>
      <c r="I11" s="79" t="s">
        <v>100</v>
      </c>
      <c r="J11">
        <f>SUMIF(H$7:H$17,"=a",D$7:D$17)</f>
        <v>45</v>
      </c>
    </row>
    <row r="12" spans="1:10" x14ac:dyDescent="0.3">
      <c r="B12" s="59">
        <f t="shared" si="0"/>
        <v>0.4513888888888889</v>
      </c>
      <c r="C12" s="59">
        <f t="shared" si="1"/>
        <v>0.5347222222222221</v>
      </c>
      <c r="D12" s="131">
        <v>5</v>
      </c>
      <c r="E12" s="25" t="s">
        <v>119</v>
      </c>
      <c r="H12" t="s">
        <v>100</v>
      </c>
    </row>
    <row r="13" spans="1:10" x14ac:dyDescent="0.3">
      <c r="B13" s="127"/>
      <c r="C13" s="120"/>
      <c r="D13" s="130"/>
      <c r="E13" s="54" t="s">
        <v>128</v>
      </c>
      <c r="H13" t="s">
        <v>99</v>
      </c>
    </row>
    <row r="14" spans="1:10" x14ac:dyDescent="0.3">
      <c r="B14" s="128">
        <f>B12+TIME(0,$D12,0)</f>
        <v>0.4548611111111111</v>
      </c>
      <c r="C14" s="121">
        <f>C12+TIME(0,$D12,0)</f>
        <v>0.53819444444444431</v>
      </c>
      <c r="D14" s="132">
        <v>40</v>
      </c>
      <c r="E14" s="54" t="s">
        <v>129</v>
      </c>
      <c r="H14" t="s">
        <v>101</v>
      </c>
    </row>
    <row r="15" spans="1:10" ht="14.4" customHeight="1" x14ac:dyDescent="0.3">
      <c r="B15" s="129"/>
      <c r="C15" s="66"/>
      <c r="D15" s="133"/>
      <c r="E15" s="54" t="s">
        <v>18</v>
      </c>
      <c r="H15" t="s">
        <v>101</v>
      </c>
    </row>
    <row r="16" spans="1:10" x14ac:dyDescent="0.3">
      <c r="B16" s="59">
        <f>B14+TIME(0,D14,0)</f>
        <v>0.4826388888888889</v>
      </c>
      <c r="C16" s="59">
        <f>C14+TIME(0,D14,0)</f>
        <v>0.5659722222222221</v>
      </c>
      <c r="D16" s="58">
        <v>5</v>
      </c>
      <c r="E16" s="25" t="s">
        <v>143</v>
      </c>
      <c r="H16" t="s">
        <v>100</v>
      </c>
    </row>
    <row r="17" spans="1:8" x14ac:dyDescent="0.3">
      <c r="B17" s="59">
        <f t="shared" si="0"/>
        <v>0.4861111111111111</v>
      </c>
      <c r="C17" s="59">
        <f t="shared" si="1"/>
        <v>0.56944444444444431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161" t="s">
        <v>88</v>
      </c>
      <c r="E20" s="161"/>
    </row>
    <row r="21" spans="1:8" x14ac:dyDescent="0.3">
      <c r="C21" s="6"/>
      <c r="D21" s="4"/>
      <c r="E21" s="4"/>
    </row>
    <row r="22" spans="1:8" ht="25.8" x14ac:dyDescent="0.5">
      <c r="C22" s="87"/>
      <c r="D22" s="88" t="s">
        <v>126</v>
      </c>
      <c r="E22" s="4"/>
    </row>
    <row r="27" spans="1:8" x14ac:dyDescent="0.3">
      <c r="B27" s="159">
        <v>1</v>
      </c>
      <c r="C27" s="159"/>
      <c r="E27" s="2" t="s">
        <v>86</v>
      </c>
      <c r="F27" s="6"/>
      <c r="G27" s="6"/>
    </row>
    <row r="28" spans="1:8" x14ac:dyDescent="0.3">
      <c r="B28" s="159"/>
      <c r="C28" s="159"/>
      <c r="E28" s="8" t="s">
        <v>87</v>
      </c>
      <c r="F28" s="6"/>
      <c r="G28" s="6"/>
    </row>
    <row r="29" spans="1:8" ht="14.4" customHeight="1" x14ac:dyDescent="0.3">
      <c r="B29" s="159"/>
      <c r="C29" s="159"/>
      <c r="D29" s="69"/>
      <c r="E29" s="24" t="s">
        <v>2</v>
      </c>
    </row>
    <row r="30" spans="1:8" ht="14.4" customHeight="1" x14ac:dyDescent="0.3">
      <c r="A30" t="s">
        <v>112</v>
      </c>
    </row>
    <row r="31" spans="1:8" ht="14.4" customHeight="1" x14ac:dyDescent="0.3">
      <c r="A31" t="s">
        <v>113</v>
      </c>
      <c r="E31" s="10" t="s">
        <v>3</v>
      </c>
      <c r="H31" t="s">
        <v>98</v>
      </c>
    </row>
    <row r="32" spans="1:8" x14ac:dyDescent="0.3">
      <c r="B32" s="160" t="s">
        <v>4</v>
      </c>
      <c r="C32" s="160"/>
      <c r="D32" s="53" t="s">
        <v>5</v>
      </c>
      <c r="E32" s="13" t="s">
        <v>6</v>
      </c>
    </row>
    <row r="33" spans="2:10" x14ac:dyDescent="0.3">
      <c r="B33" s="59">
        <v>0.41666666666666669</v>
      </c>
      <c r="C33" s="59">
        <v>0.5</v>
      </c>
      <c r="D33" s="1">
        <v>5</v>
      </c>
      <c r="E33" s="54" t="s">
        <v>7</v>
      </c>
      <c r="H33" t="s">
        <v>100</v>
      </c>
    </row>
    <row r="34" spans="2:10" x14ac:dyDescent="0.3">
      <c r="B34" s="59">
        <f>B33+TIME(0,$D33,0)</f>
        <v>0.4201388888888889</v>
      </c>
      <c r="C34" s="59">
        <f>C33+TIME(0,$D33,0)</f>
        <v>0.50347222222222221</v>
      </c>
      <c r="D34" s="1">
        <v>5</v>
      </c>
      <c r="E34" s="54" t="s">
        <v>72</v>
      </c>
      <c r="H34" t="s">
        <v>100</v>
      </c>
    </row>
    <row r="35" spans="2:10" x14ac:dyDescent="0.3">
      <c r="B35" s="59">
        <f t="shared" ref="B35" si="2">B34+TIME(0,D34,0)</f>
        <v>0.4236111111111111</v>
      </c>
      <c r="C35" s="59">
        <f t="shared" ref="C35:C40" si="3">C34+TIME(0,$D34,0)</f>
        <v>0.50694444444444442</v>
      </c>
      <c r="D35" s="1">
        <v>15</v>
      </c>
      <c r="E35" s="54" t="s">
        <v>71</v>
      </c>
      <c r="H35" t="s">
        <v>100</v>
      </c>
    </row>
    <row r="36" spans="2:10" x14ac:dyDescent="0.3">
      <c r="B36" s="59">
        <f t="shared" ref="B36" si="4">B35+TIME(0,D35,0)</f>
        <v>0.43402777777777779</v>
      </c>
      <c r="C36" s="59">
        <f t="shared" si="3"/>
        <v>0.51736111111111105</v>
      </c>
      <c r="D36" s="1">
        <v>5</v>
      </c>
      <c r="E36" s="54" t="s">
        <v>120</v>
      </c>
      <c r="H36" t="s">
        <v>99</v>
      </c>
    </row>
    <row r="37" spans="2:10" x14ac:dyDescent="0.3">
      <c r="B37" s="62"/>
      <c r="C37" s="62"/>
      <c r="D37" s="10"/>
      <c r="E37" s="45"/>
    </row>
    <row r="38" spans="2:10" x14ac:dyDescent="0.3">
      <c r="D38" s="10"/>
      <c r="E38" s="46" t="s">
        <v>9</v>
      </c>
    </row>
    <row r="39" spans="2:10" x14ac:dyDescent="0.3">
      <c r="B39" s="59">
        <f>B36+TIME(0,D36,0)</f>
        <v>0.4375</v>
      </c>
      <c r="C39" s="59">
        <f>C36+TIME(0,$D36,0)</f>
        <v>0.52083333333333326</v>
      </c>
      <c r="D39" s="107">
        <v>5</v>
      </c>
      <c r="E39" s="47" t="s">
        <v>117</v>
      </c>
      <c r="H39" t="s">
        <v>99</v>
      </c>
    </row>
    <row r="40" spans="2:10" x14ac:dyDescent="0.3">
      <c r="B40" s="59">
        <f t="shared" ref="B40" si="5">B39+TIME(0,D39,0)</f>
        <v>0.44097222222222221</v>
      </c>
      <c r="C40" s="59">
        <f t="shared" si="3"/>
        <v>0.52430555555555547</v>
      </c>
      <c r="D40" s="1">
        <v>20</v>
      </c>
      <c r="E40" s="47" t="s">
        <v>118</v>
      </c>
      <c r="H40" t="s">
        <v>99</v>
      </c>
    </row>
    <row r="41" spans="2:10" x14ac:dyDescent="0.3">
      <c r="B41" s="62"/>
      <c r="C41" s="62"/>
      <c r="D41" s="10"/>
      <c r="E41" s="45"/>
      <c r="I41" t="s">
        <v>101</v>
      </c>
      <c r="J41">
        <f ca="1">SUMIF(H$33:H$51,"=p",D$33:D$50)</f>
        <v>45</v>
      </c>
    </row>
    <row r="42" spans="2:10" x14ac:dyDescent="0.3">
      <c r="B42" s="62"/>
      <c r="C42" s="62"/>
      <c r="D42" s="10"/>
      <c r="E42" s="4" t="s">
        <v>11</v>
      </c>
      <c r="I42" t="s">
        <v>99</v>
      </c>
      <c r="J42">
        <f>SUMIF(H$33:H$51,"=T",D$33:D$51)</f>
        <v>30</v>
      </c>
    </row>
    <row r="43" spans="2:10" s="79" customFormat="1" ht="14.4" customHeight="1" x14ac:dyDescent="0.3">
      <c r="B43" s="82">
        <f>B40+TIME(0,D40,0)</f>
        <v>0.4548611111111111</v>
      </c>
      <c r="C43" s="82">
        <f>C40+TIME(0,$D40,0)</f>
        <v>0.53819444444444431</v>
      </c>
      <c r="D43" s="108">
        <v>5</v>
      </c>
      <c r="E43" s="109" t="s">
        <v>119</v>
      </c>
      <c r="H43" s="79" t="s">
        <v>101</v>
      </c>
      <c r="I43" s="79" t="s">
        <v>100</v>
      </c>
      <c r="J43" s="79">
        <f>SUMIF(H$33:H$50,"=A",D$33:D$50)</f>
        <v>35</v>
      </c>
    </row>
    <row r="44" spans="2:10" s="79" customFormat="1" ht="14.4" customHeight="1" x14ac:dyDescent="0.3">
      <c r="B44" s="123"/>
      <c r="C44" s="123"/>
      <c r="D44" s="124"/>
      <c r="E44" s="124"/>
    </row>
    <row r="45" spans="2:10" s="79" customFormat="1" ht="14.4" customHeight="1" x14ac:dyDescent="0.3">
      <c r="B45" s="125"/>
      <c r="C45" s="125"/>
      <c r="D45" s="98"/>
      <c r="E45" s="98" t="s">
        <v>9</v>
      </c>
    </row>
    <row r="46" spans="2:10" s="79" customFormat="1" ht="44.4" customHeight="1" x14ac:dyDescent="0.3">
      <c r="B46" s="112">
        <f>B43+TIME(0,$D43,0)</f>
        <v>0.45833333333333331</v>
      </c>
      <c r="C46" s="112">
        <f>C43+TIME(0,$D43,0)</f>
        <v>0.54166666666666652</v>
      </c>
      <c r="D46" s="106">
        <v>40</v>
      </c>
      <c r="E46" s="105" t="s">
        <v>121</v>
      </c>
      <c r="H46" s="79" t="s">
        <v>101</v>
      </c>
    </row>
    <row r="47" spans="2:10" x14ac:dyDescent="0.3">
      <c r="B47" s="62"/>
      <c r="C47" s="64"/>
      <c r="D47" s="11"/>
      <c r="E47" s="4"/>
    </row>
    <row r="48" spans="2:10" x14ac:dyDescent="0.3">
      <c r="B48" s="62"/>
      <c r="C48" s="65"/>
      <c r="D48" s="14"/>
      <c r="E48" s="110" t="s">
        <v>11</v>
      </c>
    </row>
    <row r="49" spans="1:19" x14ac:dyDescent="0.3">
      <c r="B49" s="63">
        <f>B46+TIME(0,$D46,0)</f>
        <v>0.4861111111111111</v>
      </c>
      <c r="C49" s="63">
        <f>C46+TIME(0,$D46,0)</f>
        <v>0.56944444444444431</v>
      </c>
      <c r="D49" s="58">
        <v>5</v>
      </c>
      <c r="E49" s="40" t="s">
        <v>13</v>
      </c>
      <c r="H49" t="s">
        <v>100</v>
      </c>
    </row>
    <row r="50" spans="1:19" x14ac:dyDescent="0.3">
      <c r="B50" s="63">
        <f>B49+TIME(0,$D49,0)</f>
        <v>0.48958333333333331</v>
      </c>
      <c r="C50" s="57">
        <f>C49+TIME(0,$D49,0)</f>
        <v>0.57291666666666652</v>
      </c>
      <c r="D50" s="1">
        <v>5</v>
      </c>
      <c r="E50" s="54" t="s">
        <v>84</v>
      </c>
      <c r="H50" t="s">
        <v>100</v>
      </c>
    </row>
    <row r="51" spans="1:19" hidden="1" x14ac:dyDescent="0.3">
      <c r="C51" s="68" t="s">
        <v>14</v>
      </c>
      <c r="D51" s="10">
        <f>SUM(D33:D50)</f>
        <v>110</v>
      </c>
    </row>
    <row r="53" spans="1:19" x14ac:dyDescent="0.3">
      <c r="C53" s="6"/>
      <c r="D53" s="161" t="s">
        <v>88</v>
      </c>
      <c r="E53" s="161"/>
    </row>
    <row r="54" spans="1:19" x14ac:dyDescent="0.3">
      <c r="C54" s="6"/>
      <c r="D54" s="4"/>
      <c r="E54" s="4"/>
    </row>
    <row r="55" spans="1:19" ht="15" customHeight="1" x14ac:dyDescent="0.5">
      <c r="C55" s="87"/>
      <c r="D55" s="88" t="s">
        <v>122</v>
      </c>
      <c r="E55" s="4"/>
    </row>
    <row r="57" spans="1:19" s="86" customFormat="1" x14ac:dyDescent="0.3">
      <c r="B57" s="14"/>
      <c r="C57" s="14"/>
      <c r="I57"/>
      <c r="J57"/>
      <c r="K57" s="102" t="s">
        <v>85</v>
      </c>
      <c r="L57"/>
      <c r="M57"/>
      <c r="N57"/>
      <c r="O57"/>
      <c r="P57"/>
      <c r="Q57"/>
      <c r="R57"/>
      <c r="S57"/>
    </row>
    <row r="58" spans="1:19" x14ac:dyDescent="0.3">
      <c r="A58" s="85" t="s">
        <v>54</v>
      </c>
      <c r="K58" s="101">
        <v>0.41666666666666669</v>
      </c>
      <c r="L58" s="100">
        <v>10</v>
      </c>
    </row>
    <row r="59" spans="1:19" x14ac:dyDescent="0.3">
      <c r="A59" t="s">
        <v>55</v>
      </c>
      <c r="K59" s="67">
        <f>K58+TIME(0,L58,0)</f>
        <v>0.4236111111111111</v>
      </c>
    </row>
    <row r="60" spans="1:19" x14ac:dyDescent="0.3">
      <c r="A60" t="s">
        <v>56</v>
      </c>
    </row>
    <row r="61" spans="1:19" s="86" customFormat="1" x14ac:dyDescent="0.3">
      <c r="B61" s="14"/>
      <c r="C61" s="14"/>
    </row>
    <row r="62" spans="1:19" x14ac:dyDescent="0.3">
      <c r="A62" t="s">
        <v>116</v>
      </c>
    </row>
    <row r="63" spans="1:19" x14ac:dyDescent="0.3">
      <c r="B63" s="159">
        <v>1</v>
      </c>
      <c r="C63" s="159"/>
      <c r="E63" s="2" t="s">
        <v>86</v>
      </c>
      <c r="F63" s="6"/>
      <c r="G63" s="6"/>
    </row>
    <row r="64" spans="1:19" x14ac:dyDescent="0.3">
      <c r="B64" s="159"/>
      <c r="C64" s="159"/>
      <c r="E64" s="8" t="s">
        <v>87</v>
      </c>
      <c r="F64" s="6"/>
      <c r="G64" s="6"/>
    </row>
    <row r="65" spans="1:12" ht="14.4" customHeight="1" x14ac:dyDescent="0.3">
      <c r="B65" s="159"/>
      <c r="C65" s="159"/>
      <c r="D65" s="69"/>
      <c r="E65" s="24" t="s">
        <v>2</v>
      </c>
    </row>
    <row r="66" spans="1:12" ht="14.4" customHeight="1" x14ac:dyDescent="0.3">
      <c r="A66" t="s">
        <v>112</v>
      </c>
    </row>
    <row r="67" spans="1:12" ht="14.4" customHeight="1" x14ac:dyDescent="0.3">
      <c r="A67" t="s">
        <v>113</v>
      </c>
      <c r="E67" s="10" t="s">
        <v>3</v>
      </c>
      <c r="H67" t="s">
        <v>98</v>
      </c>
    </row>
    <row r="68" spans="1:12" x14ac:dyDescent="0.3">
      <c r="B68" s="160" t="s">
        <v>4</v>
      </c>
      <c r="C68" s="160"/>
      <c r="D68" s="53" t="s">
        <v>5</v>
      </c>
      <c r="E68" s="13" t="s">
        <v>6</v>
      </c>
    </row>
    <row r="69" spans="1:12" x14ac:dyDescent="0.3">
      <c r="B69" s="59">
        <v>0.41666666666666669</v>
      </c>
      <c r="C69" s="59">
        <v>0.5</v>
      </c>
      <c r="D69" s="1">
        <v>10</v>
      </c>
      <c r="E69" s="54" t="s">
        <v>7</v>
      </c>
      <c r="H69" t="s">
        <v>99</v>
      </c>
    </row>
    <row r="70" spans="1:12" x14ac:dyDescent="0.3">
      <c r="B70" s="59">
        <f>B69+TIME(0,$D69,0)</f>
        <v>0.4236111111111111</v>
      </c>
      <c r="C70" s="59">
        <f>C69+TIME(0,$D69,0)</f>
        <v>0.50694444444444442</v>
      </c>
      <c r="D70" s="1">
        <v>10</v>
      </c>
      <c r="E70" s="54" t="s">
        <v>72</v>
      </c>
      <c r="H70" t="s">
        <v>100</v>
      </c>
    </row>
    <row r="71" spans="1:12" x14ac:dyDescent="0.3">
      <c r="B71" s="59">
        <f t="shared" ref="B71:B72" si="6">B70+TIME(0,D70,0)</f>
        <v>0.43055555555555552</v>
      </c>
      <c r="C71" s="59">
        <f t="shared" ref="C71:C72" si="7">C70+TIME(0,$D70,0)</f>
        <v>0.51388888888888884</v>
      </c>
      <c r="D71" s="1">
        <v>15</v>
      </c>
      <c r="E71" s="54" t="s">
        <v>71</v>
      </c>
      <c r="H71" t="s">
        <v>100</v>
      </c>
    </row>
    <row r="72" spans="1:12" x14ac:dyDescent="0.3">
      <c r="B72" s="59">
        <f t="shared" si="6"/>
        <v>0.44097222222222221</v>
      </c>
      <c r="C72" s="59">
        <f t="shared" si="7"/>
        <v>0.52430555555555547</v>
      </c>
      <c r="D72" s="43">
        <v>5</v>
      </c>
      <c r="E72" s="42" t="s">
        <v>92</v>
      </c>
      <c r="H72" t="s">
        <v>99</v>
      </c>
      <c r="L72" s="60"/>
    </row>
    <row r="73" spans="1:12" x14ac:dyDescent="0.3">
      <c r="B73" s="62"/>
      <c r="C73" s="62"/>
      <c r="D73" s="10"/>
      <c r="E73" s="45"/>
      <c r="I73" t="s">
        <v>101</v>
      </c>
      <c r="J73">
        <f>SUMIF(H$69:H$81,"=p",D$69:D$81)</f>
        <v>50</v>
      </c>
    </row>
    <row r="74" spans="1:12" x14ac:dyDescent="0.3">
      <c r="B74" s="62"/>
      <c r="C74" s="62"/>
      <c r="D74" s="10"/>
      <c r="E74" s="46" t="s">
        <v>9</v>
      </c>
      <c r="I74" t="s">
        <v>99</v>
      </c>
      <c r="J74">
        <f>SUMIF(H$69:H$81,"=T",D$69:D$81)</f>
        <v>15</v>
      </c>
    </row>
    <row r="75" spans="1:12" x14ac:dyDescent="0.3">
      <c r="B75" s="63">
        <f>B72+TIME(0,$D72,0)</f>
        <v>0.44444444444444442</v>
      </c>
      <c r="C75" s="63">
        <f>C72+TIME(0,$D72,0)</f>
        <v>0.52777777777777768</v>
      </c>
      <c r="D75" s="44">
        <v>30</v>
      </c>
      <c r="E75" s="47" t="s">
        <v>93</v>
      </c>
      <c r="H75" t="s">
        <v>101</v>
      </c>
      <c r="I75" t="s">
        <v>100</v>
      </c>
      <c r="J75">
        <f>SUMIF(H$69:H$81,"=A",D$69:D$81)</f>
        <v>45</v>
      </c>
    </row>
    <row r="76" spans="1:12" x14ac:dyDescent="0.3">
      <c r="B76" s="63">
        <f>B75+TIME(0,$D75,0)</f>
        <v>0.46527777777777773</v>
      </c>
      <c r="C76" s="63">
        <f>C75+TIME(0,$D75,0)</f>
        <v>0.54861111111111105</v>
      </c>
      <c r="D76" s="1">
        <v>20</v>
      </c>
      <c r="E76" s="47" t="s">
        <v>57</v>
      </c>
      <c r="H76" t="s">
        <v>101</v>
      </c>
    </row>
    <row r="77" spans="1:12" x14ac:dyDescent="0.3">
      <c r="B77" s="62"/>
      <c r="C77" s="64"/>
      <c r="D77" s="11"/>
      <c r="E77" s="4"/>
    </row>
    <row r="78" spans="1:12" x14ac:dyDescent="0.3">
      <c r="B78" s="62"/>
      <c r="C78" s="65"/>
      <c r="D78" s="14"/>
      <c r="E78" s="4" t="s">
        <v>11</v>
      </c>
    </row>
    <row r="79" spans="1:12" x14ac:dyDescent="0.3">
      <c r="B79" s="63">
        <f>B76+TIME(0,$D76,0)</f>
        <v>0.47916666666666663</v>
      </c>
      <c r="C79" s="63">
        <f>C76+TIME(0,$D76,0)</f>
        <v>0.56249999999999989</v>
      </c>
      <c r="D79" s="58">
        <v>10</v>
      </c>
      <c r="E79" s="39" t="s">
        <v>12</v>
      </c>
      <c r="H79" t="s">
        <v>100</v>
      </c>
    </row>
    <row r="80" spans="1:12" x14ac:dyDescent="0.3">
      <c r="B80" s="63">
        <f>B79+TIME(0,$D79,0)</f>
        <v>0.48611111111111105</v>
      </c>
      <c r="C80" s="63">
        <f>C79+TIME(0,$D79,0)</f>
        <v>0.56944444444444431</v>
      </c>
      <c r="D80" s="1">
        <v>5</v>
      </c>
      <c r="E80" s="40" t="s">
        <v>13</v>
      </c>
      <c r="H80" t="s">
        <v>100</v>
      </c>
    </row>
    <row r="81" spans="1:8" x14ac:dyDescent="0.3">
      <c r="B81" s="63">
        <f>B80+TIME(0,$D80,0)</f>
        <v>0.48958333333333326</v>
      </c>
      <c r="C81" s="63">
        <f>C80+TIME(0,$D80,0)</f>
        <v>0.57291666666666652</v>
      </c>
      <c r="D81" s="1">
        <v>5</v>
      </c>
      <c r="E81" s="54" t="s">
        <v>84</v>
      </c>
      <c r="H81" t="s">
        <v>100</v>
      </c>
    </row>
    <row r="82" spans="1:8" hidden="1" x14ac:dyDescent="0.3">
      <c r="C82" s="68" t="s">
        <v>14</v>
      </c>
      <c r="D82" s="10">
        <f>SUM(D69:D81)</f>
        <v>110</v>
      </c>
    </row>
    <row r="84" spans="1:8" x14ac:dyDescent="0.3">
      <c r="C84" s="6"/>
      <c r="D84" s="161" t="s">
        <v>88</v>
      </c>
      <c r="E84" s="161"/>
    </row>
    <row r="85" spans="1:8" x14ac:dyDescent="0.3">
      <c r="C85" s="6"/>
      <c r="D85" s="4"/>
      <c r="E85" s="4"/>
    </row>
    <row r="86" spans="1:8" ht="15" customHeight="1" x14ac:dyDescent="0.5">
      <c r="C86" s="87"/>
      <c r="D86" s="88" t="s">
        <v>66</v>
      </c>
      <c r="E86" s="4"/>
    </row>
    <row r="87" spans="1:8" s="86" customFormat="1" x14ac:dyDescent="0.3">
      <c r="B87" s="14"/>
      <c r="C87" s="14"/>
    </row>
    <row r="88" spans="1:8" x14ac:dyDescent="0.3">
      <c r="A88" t="s">
        <v>73</v>
      </c>
    </row>
    <row r="90" spans="1:8" ht="14.4" customHeight="1" x14ac:dyDescent="0.3"/>
    <row r="91" spans="1:8" ht="14.4" customHeight="1" x14ac:dyDescent="0.3">
      <c r="B91" s="159">
        <v>1</v>
      </c>
      <c r="C91" s="159"/>
      <c r="E91" s="2" t="s">
        <v>0</v>
      </c>
      <c r="F91" s="6"/>
    </row>
    <row r="92" spans="1:8" ht="14.4" customHeight="1" x14ac:dyDescent="0.3">
      <c r="B92" s="159"/>
      <c r="C92" s="159"/>
      <c r="E92" s="8" t="s">
        <v>1</v>
      </c>
      <c r="F92" s="6"/>
    </row>
    <row r="93" spans="1:8" x14ac:dyDescent="0.3">
      <c r="B93" s="159"/>
      <c r="C93" s="159"/>
      <c r="D93" s="69"/>
      <c r="E93" s="24" t="s">
        <v>2</v>
      </c>
    </row>
    <row r="95" spans="1:8" x14ac:dyDescent="0.3">
      <c r="E95" s="10" t="s">
        <v>3</v>
      </c>
    </row>
    <row r="96" spans="1:8" x14ac:dyDescent="0.3">
      <c r="B96" s="160" t="s">
        <v>4</v>
      </c>
      <c r="C96" s="160"/>
      <c r="D96" s="53" t="s">
        <v>5</v>
      </c>
      <c r="E96" s="13" t="s">
        <v>6</v>
      </c>
    </row>
    <row r="97" spans="2:5" x14ac:dyDescent="0.3">
      <c r="B97" s="59">
        <v>0.41666666666666669</v>
      </c>
      <c r="C97" s="59">
        <v>0.5</v>
      </c>
      <c r="D97" s="1">
        <v>10</v>
      </c>
      <c r="E97" s="54" t="s">
        <v>7</v>
      </c>
    </row>
    <row r="98" spans="2:5" x14ac:dyDescent="0.3">
      <c r="B98" s="59">
        <v>0.43055555555555558</v>
      </c>
      <c r="C98" s="59">
        <v>0.52083333333333337</v>
      </c>
      <c r="D98" s="1">
        <v>20</v>
      </c>
      <c r="E98" s="54" t="s">
        <v>77</v>
      </c>
    </row>
    <row r="99" spans="2:5" x14ac:dyDescent="0.3">
      <c r="B99" s="59">
        <v>0.4375</v>
      </c>
      <c r="C99" s="59">
        <v>0.52777777777777779</v>
      </c>
      <c r="D99" s="1">
        <v>10</v>
      </c>
      <c r="E99" s="54" t="s">
        <v>78</v>
      </c>
    </row>
    <row r="100" spans="2:5" x14ac:dyDescent="0.3">
      <c r="B100" s="59">
        <v>0.4513888888888889</v>
      </c>
      <c r="C100" s="61">
        <v>4.1666666666666664E-2</v>
      </c>
      <c r="D100" s="43">
        <v>5</v>
      </c>
      <c r="E100" s="42" t="s">
        <v>8</v>
      </c>
    </row>
    <row r="101" spans="2:5" x14ac:dyDescent="0.3">
      <c r="B101" s="62"/>
      <c r="C101" s="62"/>
      <c r="D101" s="10"/>
      <c r="E101" s="45"/>
    </row>
    <row r="102" spans="2:5" x14ac:dyDescent="0.3">
      <c r="B102" s="62"/>
      <c r="C102" s="62"/>
      <c r="D102" s="10"/>
      <c r="E102" s="46" t="s">
        <v>9</v>
      </c>
    </row>
    <row r="103" spans="2:5" x14ac:dyDescent="0.3">
      <c r="B103" s="63">
        <v>0.4548611111111111</v>
      </c>
      <c r="C103" s="63">
        <v>4.5138888888888888E-2</v>
      </c>
      <c r="D103" s="44">
        <v>30</v>
      </c>
      <c r="E103" s="47" t="s">
        <v>10</v>
      </c>
    </row>
    <row r="104" spans="2:5" x14ac:dyDescent="0.3">
      <c r="B104" s="63">
        <v>0.47569444444444442</v>
      </c>
      <c r="C104" s="59">
        <v>6.5972222222222224E-2</v>
      </c>
      <c r="D104" s="1">
        <v>20</v>
      </c>
      <c r="E104" s="47" t="s">
        <v>57</v>
      </c>
    </row>
    <row r="105" spans="2:5" x14ac:dyDescent="0.3">
      <c r="B105" s="62"/>
      <c r="C105" s="64"/>
      <c r="D105" s="11"/>
      <c r="E105" s="4"/>
    </row>
    <row r="106" spans="2:5" x14ac:dyDescent="0.3">
      <c r="B106" s="62"/>
      <c r="C106" s="65"/>
      <c r="D106" s="14"/>
      <c r="E106" s="4" t="s">
        <v>11</v>
      </c>
    </row>
    <row r="107" spans="2:5" x14ac:dyDescent="0.3">
      <c r="B107" s="63">
        <v>0.48958333333333331</v>
      </c>
      <c r="C107" s="59">
        <v>7.9861111111111105E-2</v>
      </c>
      <c r="D107" s="58">
        <v>10</v>
      </c>
      <c r="E107" s="39" t="s">
        <v>12</v>
      </c>
    </row>
    <row r="108" spans="2:5" x14ac:dyDescent="0.3">
      <c r="B108" s="63">
        <v>0.49652777777777773</v>
      </c>
      <c r="C108" s="59">
        <v>8.6805555555555566E-2</v>
      </c>
      <c r="D108" s="1">
        <v>5</v>
      </c>
      <c r="E108" s="40" t="s">
        <v>13</v>
      </c>
    </row>
    <row r="109" spans="2:5" x14ac:dyDescent="0.3">
      <c r="C109" s="68" t="s">
        <v>14</v>
      </c>
      <c r="D109" s="10">
        <f>SUM(D97:D108)</f>
        <v>110</v>
      </c>
    </row>
    <row r="111" spans="2:5" x14ac:dyDescent="0.3">
      <c r="C111" s="6"/>
      <c r="D111" s="161" t="s">
        <v>24</v>
      </c>
      <c r="E111" s="161"/>
    </row>
    <row r="112" spans="2:5" x14ac:dyDescent="0.3">
      <c r="C112" s="6"/>
      <c r="D112" s="4"/>
      <c r="E112" s="4"/>
    </row>
    <row r="113" spans="3:5" ht="25.8" x14ac:dyDescent="0.5">
      <c r="C113" s="87"/>
      <c r="D113" s="88" t="s">
        <v>66</v>
      </c>
      <c r="E113" s="4"/>
    </row>
  </sheetData>
  <mergeCells count="12">
    <mergeCell ref="B2:C4"/>
    <mergeCell ref="B6:C6"/>
    <mergeCell ref="D20:E20"/>
    <mergeCell ref="D111:E111"/>
    <mergeCell ref="D84:E84"/>
    <mergeCell ref="B68:C68"/>
    <mergeCell ref="D53:E53"/>
    <mergeCell ref="B27:C29"/>
    <mergeCell ref="B32:C32"/>
    <mergeCell ref="B63:C65"/>
    <mergeCell ref="B91:C93"/>
    <mergeCell ref="B96:C9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E27" sqref="E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10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77"/>
      <c r="L6" s="178" t="s">
        <v>4</v>
      </c>
      <c r="M6" s="179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6" t="s">
        <v>29</v>
      </c>
      <c r="C8" s="187"/>
      <c r="D8" s="187"/>
      <c r="E8" s="188"/>
      <c r="F8" s="29"/>
      <c r="G8" s="186" t="s">
        <v>52</v>
      </c>
      <c r="H8" s="187"/>
      <c r="I8" s="187"/>
      <c r="J8" s="188"/>
      <c r="K8" s="27"/>
      <c r="L8" s="186" t="s">
        <v>134</v>
      </c>
      <c r="M8" s="187"/>
      <c r="N8" s="187"/>
      <c r="O8" s="188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08">
        <v>0.41666666666666669</v>
      </c>
      <c r="C9" s="208">
        <v>0.5</v>
      </c>
      <c r="D9" s="210">
        <v>100</v>
      </c>
      <c r="E9" s="234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09"/>
      <c r="C10" s="209"/>
      <c r="D10" s="211"/>
      <c r="E10" s="23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49" t="s">
        <v>84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1" t="s">
        <v>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9">
        <v>3</v>
      </c>
      <c r="C32" s="15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9"/>
      <c r="C33" s="15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9"/>
      <c r="C34" s="15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78" t="s">
        <v>4</v>
      </c>
      <c r="C37" s="179"/>
      <c r="D37" s="53" t="s">
        <v>5</v>
      </c>
      <c r="E37" s="89" t="s">
        <v>6</v>
      </c>
      <c r="F37" s="19"/>
      <c r="G37" s="178" t="s">
        <v>4</v>
      </c>
      <c r="H37" s="179"/>
      <c r="I37" s="13" t="s">
        <v>5</v>
      </c>
      <c r="J37" s="89" t="s">
        <v>6</v>
      </c>
      <c r="K37" s="77"/>
      <c r="L37" s="178" t="s">
        <v>4</v>
      </c>
      <c r="M37" s="179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96" t="s">
        <v>27</v>
      </c>
      <c r="F38" s="197"/>
      <c r="G38" s="197"/>
      <c r="H38" s="197"/>
      <c r="I38" s="197"/>
      <c r="J38" s="19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99" t="s">
        <v>79</v>
      </c>
      <c r="F39" s="200"/>
      <c r="G39" s="200"/>
      <c r="H39" s="200"/>
      <c r="I39" s="200"/>
      <c r="J39" s="200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3" t="s">
        <v>29</v>
      </c>
      <c r="C42" s="194"/>
      <c r="D42" s="194"/>
      <c r="E42" s="195"/>
      <c r="F42" s="29"/>
      <c r="G42" s="193" t="s">
        <v>52</v>
      </c>
      <c r="H42" s="194"/>
      <c r="I42" s="194"/>
      <c r="J42" s="195"/>
      <c r="K42" s="29"/>
      <c r="L42" s="193" t="s">
        <v>52</v>
      </c>
      <c r="M42" s="194"/>
      <c r="N42" s="194"/>
      <c r="O42" s="19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2" t="s">
        <v>11</v>
      </c>
      <c r="F47" s="202"/>
      <c r="G47" s="202"/>
      <c r="H47" s="202"/>
      <c r="I47" s="202"/>
      <c r="J47" s="20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0" t="s">
        <v>84</v>
      </c>
      <c r="F48" s="191"/>
      <c r="G48" s="191"/>
      <c r="H48" s="191"/>
      <c r="I48" s="191"/>
      <c r="J48" s="191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1" t="s">
        <v>88</v>
      </c>
      <c r="E51" s="161"/>
      <c r="F51" s="161"/>
      <c r="G51" s="161"/>
      <c r="H51" s="161"/>
      <c r="I51" s="161"/>
      <c r="J51" s="16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9">
        <v>3</v>
      </c>
      <c r="C61" s="15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9"/>
      <c r="C62" s="15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9"/>
      <c r="C63" s="15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3" t="s">
        <v>4</v>
      </c>
      <c r="C66" s="203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7" t="s">
        <v>27</v>
      </c>
      <c r="F67" s="207"/>
      <c r="G67" s="207"/>
      <c r="H67" s="207"/>
      <c r="I67" s="207"/>
      <c r="J67" s="20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7" t="s">
        <v>28</v>
      </c>
      <c r="F68" s="207"/>
      <c r="G68" s="207"/>
      <c r="H68" s="207"/>
      <c r="I68" s="207"/>
      <c r="J68" s="20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3" t="s">
        <v>29</v>
      </c>
      <c r="C71" s="194"/>
      <c r="D71" s="194"/>
      <c r="E71" s="195"/>
      <c r="F71" s="29"/>
      <c r="G71" s="193" t="s">
        <v>52</v>
      </c>
      <c r="H71" s="194"/>
      <c r="I71" s="194"/>
      <c r="J71" s="195"/>
      <c r="K71" s="29"/>
      <c r="L71" s="193" t="s">
        <v>52</v>
      </c>
      <c r="M71" s="194"/>
      <c r="N71" s="194"/>
      <c r="O71" s="19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1" t="s">
        <v>24</v>
      </c>
      <c r="E77" s="161"/>
      <c r="F77" s="161"/>
      <c r="G77" s="161"/>
      <c r="H77" s="161"/>
      <c r="I77" s="161"/>
      <c r="J77" s="16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3'!$AC9</f>
        <v>45</v>
      </c>
      <c r="F2">
        <f>'DAY 4'!$X9</f>
        <v>70</v>
      </c>
      <c r="G2">
        <f>'DAY 5'!J11</f>
        <v>60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660</v>
      </c>
      <c r="N2" s="103">
        <f ca="1">M2/(110*9)</f>
        <v>0.66666666666666663</v>
      </c>
    </row>
    <row r="3" spans="1:14" x14ac:dyDescent="0.3">
      <c r="A3" t="s">
        <v>109</v>
      </c>
      <c r="B3" s="3" t="s">
        <v>107</v>
      </c>
      <c r="C3">
        <f>'DAY 1'!$J10</f>
        <v>25</v>
      </c>
      <c r="D3">
        <f>'DAY 2'!$J9</f>
        <v>0</v>
      </c>
      <c r="E3">
        <f>'DAY 3'!$AC10</f>
        <v>55</v>
      </c>
      <c r="F3">
        <f>'DAY 4'!$X10</f>
        <v>30</v>
      </c>
      <c r="G3">
        <f>'DAY 5'!J12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1'!$J11</f>
        <v>45</v>
      </c>
      <c r="D4">
        <f>'DAY 2'!$J10</f>
        <v>30</v>
      </c>
      <c r="E4">
        <f>'DAY 3'!$AC11</f>
        <v>10</v>
      </c>
      <c r="F4">
        <f>'DAY 4'!$X11</f>
        <v>10</v>
      </c>
      <c r="G4">
        <f>'DAY 5'!J13</f>
        <v>50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showGridLines="0" tabSelected="1" zoomScaleNormal="100" workbookViewId="0">
      <selection activeCell="J9" sqref="J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151</v>
      </c>
      <c r="G1"/>
      <c r="H1"/>
    </row>
    <row r="2" spans="1:10" x14ac:dyDescent="0.3">
      <c r="A2" s="70"/>
      <c r="B2" s="159">
        <v>2</v>
      </c>
      <c r="C2" s="159"/>
      <c r="E2" s="134" t="s">
        <v>150</v>
      </c>
      <c r="G2"/>
      <c r="H2"/>
    </row>
    <row r="3" spans="1:10" x14ac:dyDescent="0.3">
      <c r="A3" s="70"/>
      <c r="B3" s="159"/>
      <c r="C3" s="159"/>
      <c r="E3" s="135" t="s">
        <v>132</v>
      </c>
      <c r="G3"/>
      <c r="H3"/>
    </row>
    <row r="4" spans="1:10" x14ac:dyDescent="0.3">
      <c r="A4" s="71"/>
      <c r="B4" s="159"/>
      <c r="C4" s="15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153</v>
      </c>
      <c r="G7"/>
      <c r="H7" t="s">
        <v>100</v>
      </c>
    </row>
    <row r="8" spans="1:10" x14ac:dyDescent="0.3">
      <c r="A8" s="79"/>
      <c r="B8" s="59">
        <v>0.45833333333333298</v>
      </c>
      <c r="C8" s="59">
        <v>0.54166666666666696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59">
        <v>0.5</v>
      </c>
      <c r="C9" s="59">
        <v>0.58333333333333304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20"/>
      <c r="C10" s="120"/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21">
        <f>B9+TIME(0,$D9,0)</f>
        <v>0.51041666666666663</v>
      </c>
      <c r="C11" s="121">
        <f>C9+TIME(0,$D9,0)</f>
        <v>0.59374999999999967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21"/>
      <c r="C12" s="121"/>
      <c r="D12" s="122"/>
      <c r="E12" s="141" t="s">
        <v>135</v>
      </c>
      <c r="G12"/>
      <c r="H12" t="s">
        <v>101</v>
      </c>
    </row>
    <row r="13" spans="1:10" x14ac:dyDescent="0.3">
      <c r="B13" s="66"/>
      <c r="C13" s="66"/>
      <c r="D13" s="52"/>
      <c r="E13" s="142" t="s">
        <v>124</v>
      </c>
      <c r="G13"/>
      <c r="H13" t="s">
        <v>101</v>
      </c>
    </row>
    <row r="14" spans="1:10" ht="28.8" x14ac:dyDescent="0.3">
      <c r="B14" s="104">
        <f>B11+TIME(0,D11,0)</f>
        <v>0.53125</v>
      </c>
      <c r="C14" s="104">
        <f>C11+TIME(0,D11,0)</f>
        <v>0.61458333333333304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ref="B15:C16" si="0">B14+TIME(0,$D14,0)</f>
        <v>0.53819444444444442</v>
      </c>
      <c r="C15" s="104">
        <f t="shared" si="0"/>
        <v>0.62152777777777746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0.54166666666666663</v>
      </c>
      <c r="C16" s="104">
        <f t="shared" si="0"/>
        <v>0.62499999999999967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D19" s="113" t="s">
        <v>88</v>
      </c>
      <c r="E19" s="113"/>
      <c r="G19"/>
      <c r="H19"/>
    </row>
    <row r="20" spans="1:10" x14ac:dyDescent="0.3">
      <c r="G20"/>
      <c r="H20"/>
    </row>
    <row r="21" spans="1:10" x14ac:dyDescent="0.3">
      <c r="D21" s="88" t="s">
        <v>126</v>
      </c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G32"/>
      <c r="H32"/>
    </row>
    <row r="33" spans="1:19" x14ac:dyDescent="0.3">
      <c r="A33" s="70"/>
      <c r="B33" s="159">
        <v>2</v>
      </c>
      <c r="C33" s="159"/>
      <c r="D33" s="2" t="s">
        <v>86</v>
      </c>
      <c r="E33" s="2"/>
      <c r="F33" s="6"/>
      <c r="G33" s="6"/>
      <c r="H33"/>
    </row>
    <row r="34" spans="1:19" x14ac:dyDescent="0.3">
      <c r="A34" s="70"/>
      <c r="B34" s="159"/>
      <c r="C34" s="159"/>
      <c r="D34" s="8" t="s">
        <v>87</v>
      </c>
      <c r="E34" s="8"/>
      <c r="F34" s="6"/>
      <c r="G34" s="6"/>
      <c r="H34"/>
    </row>
    <row r="35" spans="1:19" x14ac:dyDescent="0.3">
      <c r="A35" s="71"/>
      <c r="B35" s="159"/>
      <c r="C35" s="159"/>
      <c r="D35" s="24" t="s">
        <v>2</v>
      </c>
      <c r="E35" s="24"/>
      <c r="G35"/>
      <c r="H35"/>
    </row>
    <row r="36" spans="1:19" ht="14.4" customHeight="1" x14ac:dyDescent="0.3">
      <c r="A36" t="s">
        <v>112</v>
      </c>
    </row>
    <row r="37" spans="1:19" ht="14.4" customHeight="1" x14ac:dyDescent="0.3">
      <c r="A37" t="s">
        <v>114</v>
      </c>
      <c r="E37" s="10" t="s">
        <v>3</v>
      </c>
      <c r="G37"/>
      <c r="H37"/>
      <c r="Q37" t="s">
        <v>98</v>
      </c>
    </row>
    <row r="38" spans="1:19" ht="14.4" customHeight="1" x14ac:dyDescent="0.3">
      <c r="B38" s="160" t="s">
        <v>4</v>
      </c>
      <c r="C38" s="160"/>
      <c r="D38" s="53" t="s">
        <v>5</v>
      </c>
      <c r="E38" s="126" t="s">
        <v>6</v>
      </c>
      <c r="F38" s="78"/>
      <c r="G38" s="162"/>
      <c r="H38" s="162"/>
      <c r="I38" s="78"/>
      <c r="J38" s="78"/>
      <c r="L38" s="162"/>
      <c r="M38" s="162"/>
      <c r="N38" s="78"/>
      <c r="O38" s="78"/>
    </row>
    <row r="39" spans="1:19" x14ac:dyDescent="0.3">
      <c r="B39" s="59">
        <v>0.41666666666666669</v>
      </c>
      <c r="C39" s="59">
        <v>0.5</v>
      </c>
      <c r="D39" s="58">
        <v>15</v>
      </c>
      <c r="E39" s="116" t="s">
        <v>81</v>
      </c>
      <c r="G39"/>
      <c r="H39"/>
      <c r="Q39" t="s">
        <v>100</v>
      </c>
    </row>
    <row r="40" spans="1:19" x14ac:dyDescent="0.3">
      <c r="B40" s="66">
        <f>B39+TIME(0,$D39,0)</f>
        <v>0.42708333333333337</v>
      </c>
      <c r="C40" s="66">
        <f>C39+TIME(0,$D39,0)</f>
        <v>0.51041666666666663</v>
      </c>
      <c r="D40" s="58">
        <v>5</v>
      </c>
      <c r="E40" s="117" t="s">
        <v>92</v>
      </c>
      <c r="G40"/>
      <c r="H40"/>
      <c r="Q40" t="s">
        <v>100</v>
      </c>
    </row>
    <row r="41" spans="1:19" x14ac:dyDescent="0.3">
      <c r="B41" s="67"/>
      <c r="C41" s="67"/>
      <c r="D41" s="67"/>
      <c r="E41" s="62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9" x14ac:dyDescent="0.3">
      <c r="B42" s="86"/>
      <c r="C42" s="86"/>
      <c r="E42" s="46" t="s">
        <v>9</v>
      </c>
      <c r="G42"/>
      <c r="H42"/>
    </row>
    <row r="43" spans="1:19" s="79" customFormat="1" ht="30" customHeight="1" x14ac:dyDescent="0.3">
      <c r="B43" s="104">
        <f>B40+TIME(0,$D40,0)</f>
        <v>0.43055555555555558</v>
      </c>
      <c r="C43" s="104">
        <f>C40+TIME(0,$D40,0)</f>
        <v>0.51388888888888884</v>
      </c>
      <c r="D43" s="111">
        <v>30</v>
      </c>
      <c r="E43" s="118" t="s">
        <v>93</v>
      </c>
      <c r="Q43" s="79" t="s">
        <v>101</v>
      </c>
    </row>
    <row r="44" spans="1:19" s="79" customFormat="1" ht="30" customHeight="1" x14ac:dyDescent="0.3">
      <c r="B44" s="104">
        <f>B43+TIME(0,$D43,0)</f>
        <v>0.4513888888888889</v>
      </c>
      <c r="C44" s="104">
        <f>C43+TIME(0,$D43,0)</f>
        <v>0.53472222222222221</v>
      </c>
      <c r="D44" s="111">
        <v>20</v>
      </c>
      <c r="E44" s="119" t="s">
        <v>123</v>
      </c>
      <c r="Q44" s="79" t="s">
        <v>101</v>
      </c>
    </row>
    <row r="45" spans="1:19" x14ac:dyDescent="0.3">
      <c r="B45" s="120"/>
      <c r="C45" s="120"/>
      <c r="D45" s="107"/>
      <c r="E45" s="115" t="s">
        <v>21</v>
      </c>
      <c r="F45" s="10"/>
      <c r="H45" s="62"/>
      <c r="I45" s="10"/>
      <c r="J45" s="10"/>
      <c r="L45" s="62"/>
      <c r="M45" s="62"/>
      <c r="N45" s="10"/>
      <c r="O45" s="114"/>
      <c r="R45" t="s">
        <v>101</v>
      </c>
      <c r="S45">
        <f>SUMIF(Q$39:Q$51,"=p",D$39:D$51)</f>
        <v>70</v>
      </c>
    </row>
    <row r="46" spans="1:19" x14ac:dyDescent="0.3">
      <c r="B46" s="121">
        <f>B44+TIME(0,$D44,0)</f>
        <v>0.46527777777777779</v>
      </c>
      <c r="C46" s="121">
        <f>C44+TIME(0,$D44,0)</f>
        <v>0.54861111111111105</v>
      </c>
      <c r="D46" s="122">
        <v>20</v>
      </c>
      <c r="E46" s="115" t="s">
        <v>22</v>
      </c>
      <c r="F46" s="10"/>
      <c r="G46" s="62"/>
      <c r="H46" s="62"/>
      <c r="I46" s="10"/>
      <c r="J46" s="10"/>
      <c r="L46" s="62"/>
      <c r="M46" s="62"/>
      <c r="N46" s="10"/>
      <c r="O46" s="10"/>
      <c r="Q46" t="s">
        <v>101</v>
      </c>
      <c r="R46" t="s">
        <v>99</v>
      </c>
      <c r="S46">
        <f>SUMIF(Q$39:Q$51,"=T",D$39:D$51)</f>
        <v>0</v>
      </c>
    </row>
    <row r="47" spans="1:19" x14ac:dyDescent="0.3">
      <c r="B47" s="66"/>
      <c r="C47" s="66"/>
      <c r="D47" s="52"/>
      <c r="E47" s="47" t="s">
        <v>124</v>
      </c>
      <c r="F47" s="10"/>
      <c r="G47" s="62"/>
      <c r="H47" s="62"/>
      <c r="I47" s="10"/>
      <c r="J47" s="10"/>
      <c r="L47" s="62"/>
      <c r="M47" s="62"/>
      <c r="N47" s="10"/>
      <c r="O47" s="10"/>
      <c r="R47" t="s">
        <v>100</v>
      </c>
      <c r="S47">
        <f>SUMIF(Q$39:Q$51,"=A",D$39:D$51)</f>
        <v>40</v>
      </c>
    </row>
    <row r="48" spans="1:19" x14ac:dyDescent="0.3">
      <c r="B48" s="64"/>
      <c r="C48" s="64"/>
      <c r="D48" s="11"/>
      <c r="E48" s="4"/>
      <c r="F48" s="10"/>
      <c r="I48" s="10"/>
      <c r="J48" s="10"/>
    </row>
    <row r="49" spans="1:17" ht="14.4" customHeight="1" x14ac:dyDescent="0.3">
      <c r="B49" s="65"/>
      <c r="C49" s="65"/>
      <c r="D49" s="10"/>
      <c r="E49" s="4" t="s">
        <v>11</v>
      </c>
      <c r="G49"/>
      <c r="H49"/>
      <c r="J49" s="10"/>
    </row>
    <row r="50" spans="1:17" ht="14.4" customHeight="1" x14ac:dyDescent="0.3">
      <c r="B50" s="66">
        <f>B46+TIME(0,D46,0)</f>
        <v>0.47916666666666669</v>
      </c>
      <c r="C50" s="66">
        <f>C46+TIME(0,D46,0)</f>
        <v>0.56249999999999989</v>
      </c>
      <c r="D50" s="74">
        <v>15</v>
      </c>
      <c r="E50" s="116" t="s">
        <v>58</v>
      </c>
      <c r="G50"/>
      <c r="H50"/>
      <c r="Q50" t="s">
        <v>100</v>
      </c>
    </row>
    <row r="51" spans="1:17" x14ac:dyDescent="0.3">
      <c r="B51" s="66">
        <f t="shared" ref="B51:C51" si="1">B50+TIME(0,$D50,0)</f>
        <v>0.48958333333333337</v>
      </c>
      <c r="C51" s="66">
        <f t="shared" si="1"/>
        <v>0.57291666666666652</v>
      </c>
      <c r="D51" s="73">
        <v>5</v>
      </c>
      <c r="E51" s="116" t="s">
        <v>95</v>
      </c>
      <c r="G51"/>
      <c r="H51"/>
      <c r="Q51" t="s">
        <v>100</v>
      </c>
    </row>
    <row r="52" spans="1:17" ht="14.4" hidden="1" customHeight="1" x14ac:dyDescent="0.3">
      <c r="A52" s="10"/>
      <c r="B52" s="68"/>
      <c r="C52" s="68" t="s">
        <v>14</v>
      </c>
      <c r="D52" s="10">
        <f>SUM($D39,D45:D47,$D50:$D51)</f>
        <v>55</v>
      </c>
      <c r="I52" s="10">
        <f>SUM($D39,I45:I47,$D50:$D51)</f>
        <v>35</v>
      </c>
      <c r="N52" s="10">
        <f>SUM($D39,N45:N47,$D50:$D51)</f>
        <v>35</v>
      </c>
    </row>
    <row r="53" spans="1:17" x14ac:dyDescent="0.3">
      <c r="A53" s="10"/>
      <c r="B53" s="68"/>
      <c r="C53" s="68"/>
      <c r="D53" s="10"/>
      <c r="I53" s="10"/>
      <c r="N53" s="10"/>
    </row>
    <row r="54" spans="1:17" x14ac:dyDescent="0.3">
      <c r="D54" s="113" t="s">
        <v>88</v>
      </c>
      <c r="E54" s="113"/>
      <c r="G54"/>
      <c r="H54"/>
    </row>
    <row r="57" spans="1:17" s="86" customFormat="1" x14ac:dyDescent="0.3">
      <c r="B57" s="14"/>
      <c r="C57" s="14"/>
    </row>
    <row r="58" spans="1:17" x14ac:dyDescent="0.3">
      <c r="A58" t="s">
        <v>116</v>
      </c>
    </row>
    <row r="59" spans="1:17" x14ac:dyDescent="0.3">
      <c r="A59" s="70"/>
      <c r="B59" s="159">
        <v>2</v>
      </c>
      <c r="C59" s="159"/>
      <c r="D59" s="2" t="s">
        <v>86</v>
      </c>
      <c r="E59" s="2"/>
      <c r="F59" s="6"/>
      <c r="G59" s="6"/>
      <c r="H59"/>
    </row>
    <row r="60" spans="1:17" x14ac:dyDescent="0.3">
      <c r="A60" s="70"/>
      <c r="B60" s="159"/>
      <c r="C60" s="159"/>
      <c r="D60" s="8" t="s">
        <v>87</v>
      </c>
      <c r="E60" s="8"/>
      <c r="F60" s="6"/>
      <c r="G60" s="6"/>
      <c r="H60"/>
    </row>
    <row r="61" spans="1:17" x14ac:dyDescent="0.3">
      <c r="A61" s="71"/>
      <c r="B61" s="159"/>
      <c r="C61" s="159"/>
      <c r="D61" s="24" t="s">
        <v>2</v>
      </c>
      <c r="E61" s="24"/>
      <c r="G61"/>
      <c r="H61"/>
    </row>
    <row r="62" spans="1:17" ht="14.4" customHeight="1" x14ac:dyDescent="0.3">
      <c r="A62" t="s">
        <v>112</v>
      </c>
    </row>
    <row r="63" spans="1:17" ht="14.4" customHeight="1" x14ac:dyDescent="0.3">
      <c r="A63" t="s">
        <v>114</v>
      </c>
      <c r="E63" s="171" t="s">
        <v>3</v>
      </c>
      <c r="F63" s="171"/>
      <c r="G63" s="171"/>
      <c r="H63" s="171"/>
      <c r="I63" s="171"/>
      <c r="Q63" t="s">
        <v>98</v>
      </c>
    </row>
    <row r="64" spans="1:17" ht="14.4" customHeight="1" x14ac:dyDescent="0.3">
      <c r="B64" s="160" t="s">
        <v>4</v>
      </c>
      <c r="C64" s="160"/>
      <c r="D64" s="53" t="s">
        <v>5</v>
      </c>
      <c r="E64" s="13" t="s">
        <v>6</v>
      </c>
      <c r="F64" s="12"/>
      <c r="G64" s="166" t="s">
        <v>4</v>
      </c>
      <c r="H64" s="167"/>
      <c r="I64" s="13" t="s">
        <v>5</v>
      </c>
      <c r="J64" s="13" t="s">
        <v>6</v>
      </c>
      <c r="L64" s="166" t="s">
        <v>4</v>
      </c>
      <c r="M64" s="167"/>
      <c r="N64" s="13" t="s">
        <v>5</v>
      </c>
      <c r="O64" s="13" t="s">
        <v>6</v>
      </c>
    </row>
    <row r="65" spans="1:19" x14ac:dyDescent="0.3">
      <c r="B65" s="59">
        <v>0.41666666666666669</v>
      </c>
      <c r="C65" s="59">
        <v>0.5</v>
      </c>
      <c r="D65" s="58">
        <v>15</v>
      </c>
      <c r="E65" s="168" t="s">
        <v>81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70"/>
      <c r="Q65" t="s">
        <v>100</v>
      </c>
    </row>
    <row r="66" spans="1:19" x14ac:dyDescent="0.3">
      <c r="C66" s="11"/>
      <c r="D66" s="11"/>
      <c r="E66" s="4"/>
      <c r="F66" s="4"/>
      <c r="G66" s="4"/>
      <c r="H66" s="4"/>
      <c r="I66" s="4"/>
      <c r="J66" s="4"/>
      <c r="M66" s="67"/>
      <c r="N66" s="67"/>
    </row>
    <row r="67" spans="1:19" s="23" customFormat="1" ht="15.6" customHeight="1" x14ac:dyDescent="0.3">
      <c r="B67" s="10"/>
      <c r="C67" s="10"/>
      <c r="D67" s="10"/>
      <c r="E67" s="171" t="s">
        <v>9</v>
      </c>
      <c r="F67" s="171"/>
      <c r="G67" s="171"/>
      <c r="H67" s="171"/>
      <c r="I67" s="171"/>
      <c r="J67" s="4"/>
      <c r="K67"/>
      <c r="L67"/>
      <c r="M67" s="67"/>
      <c r="N67" s="67"/>
      <c r="O67"/>
      <c r="Q67"/>
      <c r="R67"/>
      <c r="S67"/>
    </row>
    <row r="68" spans="1:19" ht="15.6" x14ac:dyDescent="0.3">
      <c r="B68" s="172" t="s">
        <v>16</v>
      </c>
      <c r="C68" s="172"/>
      <c r="D68" s="172"/>
      <c r="E68" s="172"/>
      <c r="F68" s="22"/>
      <c r="G68" s="172" t="s">
        <v>17</v>
      </c>
      <c r="H68" s="172"/>
      <c r="I68" s="172"/>
      <c r="J68" s="172"/>
      <c r="K68" s="23"/>
      <c r="L68" s="172" t="s">
        <v>53</v>
      </c>
      <c r="M68" s="172"/>
      <c r="N68" s="172"/>
      <c r="O68" s="172"/>
    </row>
    <row r="69" spans="1:19" x14ac:dyDescent="0.3">
      <c r="B69" s="66">
        <f>B65+TIME(0,$D65,0)</f>
        <v>0.42708333333333337</v>
      </c>
      <c r="C69" s="66">
        <f>C65+TIME(0,$D65,0)</f>
        <v>0.51041666666666663</v>
      </c>
      <c r="D69" s="52">
        <v>20</v>
      </c>
      <c r="E69" s="47" t="s">
        <v>18</v>
      </c>
      <c r="F69" s="4"/>
      <c r="G69" s="66">
        <f>B65+TIME(0,$D65,0)</f>
        <v>0.42708333333333337</v>
      </c>
      <c r="H69" s="66">
        <f>C65+TIME(0,$D65,0)</f>
        <v>0.51041666666666663</v>
      </c>
      <c r="I69" s="58">
        <v>20</v>
      </c>
      <c r="J69" s="47" t="s">
        <v>18</v>
      </c>
      <c r="L69" s="66">
        <f>B65+TIME(0,$D65,0)</f>
        <v>0.42708333333333337</v>
      </c>
      <c r="M69" s="66">
        <f>C65+TIME(0,$D65,0)</f>
        <v>0.51041666666666663</v>
      </c>
      <c r="N69" s="58">
        <v>30</v>
      </c>
      <c r="O69" s="49" t="s">
        <v>20</v>
      </c>
      <c r="Q69" t="s">
        <v>101</v>
      </c>
      <c r="R69" t="s">
        <v>101</v>
      </c>
      <c r="S69">
        <f>SUMIF(Q$65:Q$77,"=p",D$65:D$77)</f>
        <v>35</v>
      </c>
    </row>
    <row r="70" spans="1:19" x14ac:dyDescent="0.3">
      <c r="B70" s="66">
        <f>B69+TIME(0,$D69,0)</f>
        <v>0.44097222222222227</v>
      </c>
      <c r="C70" s="66">
        <f>C69+TIME(0,$D69,0)</f>
        <v>0.52430555555555547</v>
      </c>
      <c r="D70" s="1">
        <v>5</v>
      </c>
      <c r="E70" s="25" t="s">
        <v>21</v>
      </c>
      <c r="F70" s="4"/>
      <c r="G70" s="66">
        <f>G69+TIME(0,$I69,0)</f>
        <v>0.44097222222222227</v>
      </c>
      <c r="H70" s="66">
        <f>H69+TIME(0,$I69,0)</f>
        <v>0.52430555555555547</v>
      </c>
      <c r="I70" s="58">
        <v>15</v>
      </c>
      <c r="J70" s="25" t="s">
        <v>89</v>
      </c>
      <c r="L70" s="66">
        <f>L69+TIME(0,$N69,0)</f>
        <v>0.44791666666666669</v>
      </c>
      <c r="M70" s="66">
        <f>M69+TIME(0,$N69,0)</f>
        <v>0.53125</v>
      </c>
      <c r="N70" s="58">
        <v>15</v>
      </c>
      <c r="O70" s="25" t="s">
        <v>18</v>
      </c>
      <c r="Q70" t="s">
        <v>101</v>
      </c>
      <c r="R70" t="s">
        <v>99</v>
      </c>
      <c r="S70">
        <f>SUMIF(Q$65:Q$77,"=T",D$65:D$77)</f>
        <v>35</v>
      </c>
    </row>
    <row r="71" spans="1:19" x14ac:dyDescent="0.3">
      <c r="B71" s="66">
        <f t="shared" ref="B71:B77" si="2">B70+TIME(0,$D70,0)</f>
        <v>0.44444444444444448</v>
      </c>
      <c r="C71" s="66">
        <f t="shared" ref="C71:C77" si="3">C70+TIME(0,$D70,0)</f>
        <v>0.52777777777777768</v>
      </c>
      <c r="D71" s="1">
        <v>10</v>
      </c>
      <c r="E71" s="48" t="s">
        <v>22</v>
      </c>
      <c r="F71" s="4"/>
      <c r="G71" s="66">
        <f t="shared" ref="G71:G73" si="4">G70+TIME(0,$I70,0)</f>
        <v>0.45138888888888895</v>
      </c>
      <c r="H71" s="66">
        <f t="shared" ref="H71:H73" si="5">H70+TIME(0,$I70,0)</f>
        <v>0.5347222222222221</v>
      </c>
      <c r="I71" s="58">
        <v>20</v>
      </c>
      <c r="J71" s="25" t="s">
        <v>90</v>
      </c>
      <c r="L71" s="66">
        <f t="shared" ref="L71:L73" si="6">L70+TIME(0,$N70,0)</f>
        <v>0.45833333333333337</v>
      </c>
      <c r="M71" s="66">
        <f t="shared" ref="M71:M73" si="7">M70+TIME(0,$N70,0)</f>
        <v>0.54166666666666663</v>
      </c>
      <c r="N71" s="58">
        <v>5</v>
      </c>
      <c r="O71" s="25" t="s">
        <v>21</v>
      </c>
      <c r="Q71" t="s">
        <v>101</v>
      </c>
      <c r="R71" t="s">
        <v>100</v>
      </c>
      <c r="S71">
        <f>SUMIF(Q$65:Q$77,"=A",D$65:D$77)</f>
        <v>40</v>
      </c>
    </row>
    <row r="72" spans="1:19" x14ac:dyDescent="0.3">
      <c r="B72" s="66">
        <f t="shared" si="2"/>
        <v>0.4513888888888889</v>
      </c>
      <c r="C72" s="66">
        <f t="shared" si="3"/>
        <v>0.5347222222222221</v>
      </c>
      <c r="D72" s="1">
        <v>15</v>
      </c>
      <c r="E72" s="25" t="s">
        <v>89</v>
      </c>
      <c r="F72" s="4"/>
      <c r="G72" s="66">
        <f t="shared" si="4"/>
        <v>0.46527777777777785</v>
      </c>
      <c r="H72" s="66">
        <f t="shared" si="5"/>
        <v>0.54861111111111094</v>
      </c>
      <c r="I72" s="58">
        <v>5</v>
      </c>
      <c r="J72" s="25" t="s">
        <v>21</v>
      </c>
      <c r="L72" s="66">
        <f t="shared" si="6"/>
        <v>0.46180555555555558</v>
      </c>
      <c r="M72" s="66">
        <f t="shared" si="7"/>
        <v>0.54513888888888884</v>
      </c>
      <c r="N72" s="58">
        <v>5</v>
      </c>
      <c r="O72" s="48" t="s">
        <v>22</v>
      </c>
      <c r="Q72" t="s">
        <v>99</v>
      </c>
    </row>
    <row r="73" spans="1:19" x14ac:dyDescent="0.3">
      <c r="B73" s="66">
        <f t="shared" si="2"/>
        <v>0.46180555555555558</v>
      </c>
      <c r="C73" s="66">
        <f t="shared" si="3"/>
        <v>0.54513888888888873</v>
      </c>
      <c r="D73" s="1">
        <v>20</v>
      </c>
      <c r="E73" s="25" t="s">
        <v>90</v>
      </c>
      <c r="F73" s="4"/>
      <c r="G73" s="66">
        <f t="shared" si="4"/>
        <v>0.46875000000000006</v>
      </c>
      <c r="H73" s="66">
        <f t="shared" si="5"/>
        <v>0.55208333333333315</v>
      </c>
      <c r="I73" s="58">
        <v>10</v>
      </c>
      <c r="J73" s="48" t="s">
        <v>22</v>
      </c>
      <c r="L73" s="66">
        <f t="shared" si="6"/>
        <v>0.46527777777777779</v>
      </c>
      <c r="M73" s="66">
        <f t="shared" si="7"/>
        <v>0.54861111111111105</v>
      </c>
      <c r="N73" s="58">
        <v>15</v>
      </c>
      <c r="O73" s="25" t="s">
        <v>89</v>
      </c>
      <c r="Q73" t="s">
        <v>99</v>
      </c>
    </row>
    <row r="74" spans="1:19" x14ac:dyDescent="0.3">
      <c r="B74" s="64"/>
      <c r="C74" s="64"/>
      <c r="D74" s="11"/>
      <c r="E74" s="4"/>
      <c r="F74" s="4"/>
      <c r="G74" s="4"/>
      <c r="H74" s="7"/>
      <c r="I74" s="7"/>
      <c r="J74" s="7"/>
    </row>
    <row r="75" spans="1:19" ht="14.4" customHeight="1" x14ac:dyDescent="0.3">
      <c r="B75" s="65"/>
      <c r="C75" s="65"/>
      <c r="D75" s="10"/>
      <c r="E75" s="173" t="s">
        <v>11</v>
      </c>
      <c r="F75" s="173"/>
      <c r="G75" s="173"/>
      <c r="H75" s="173"/>
      <c r="I75" s="173"/>
      <c r="J75" s="4"/>
    </row>
    <row r="76" spans="1:19" ht="14.4" customHeight="1" x14ac:dyDescent="0.3">
      <c r="B76" s="66">
        <f>B73+TIME(0,$D73,0)</f>
        <v>0.47569444444444448</v>
      </c>
      <c r="C76" s="66">
        <f>C73+TIME(0,$D73,0)</f>
        <v>0.55902777777777757</v>
      </c>
      <c r="D76" s="74">
        <v>20</v>
      </c>
      <c r="E76" s="174" t="s">
        <v>58</v>
      </c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Q76" t="s">
        <v>100</v>
      </c>
    </row>
    <row r="77" spans="1:19" x14ac:dyDescent="0.3">
      <c r="B77" s="66">
        <f t="shared" si="2"/>
        <v>0.48958333333333337</v>
      </c>
      <c r="C77" s="66">
        <f t="shared" si="3"/>
        <v>0.57291666666666641</v>
      </c>
      <c r="D77" s="73">
        <v>5</v>
      </c>
      <c r="E77" s="168" t="s">
        <v>95</v>
      </c>
      <c r="F77" s="169"/>
      <c r="G77" s="169"/>
      <c r="H77" s="169"/>
      <c r="I77" s="169"/>
      <c r="J77" s="169"/>
      <c r="K77" s="169"/>
      <c r="L77" s="169"/>
      <c r="M77" s="169"/>
      <c r="N77" s="169"/>
      <c r="O77" s="170"/>
      <c r="Q77" t="s">
        <v>100</v>
      </c>
    </row>
    <row r="78" spans="1:19" hidden="1" x14ac:dyDescent="0.3">
      <c r="A78" s="10"/>
      <c r="B78" s="68"/>
      <c r="C78" s="68" t="s">
        <v>14</v>
      </c>
      <c r="D78" s="10">
        <f>SUM($D65,D69:D73,$D76:$D77)</f>
        <v>110</v>
      </c>
      <c r="I78" s="10">
        <f>SUM($D65,I69:I73,$D76:$D77)</f>
        <v>110</v>
      </c>
      <c r="N78" s="10">
        <f>SUM($D65,N69:N73,$D76:$D77)</f>
        <v>110</v>
      </c>
    </row>
    <row r="79" spans="1:19" x14ac:dyDescent="0.3">
      <c r="A79" s="10"/>
      <c r="B79" s="68"/>
      <c r="C79" s="68"/>
      <c r="D79" s="10"/>
      <c r="I79" s="10"/>
      <c r="N79" s="10"/>
    </row>
    <row r="80" spans="1:19" x14ac:dyDescent="0.3">
      <c r="D80" s="161" t="s">
        <v>88</v>
      </c>
      <c r="E80" s="161"/>
      <c r="F80" s="161"/>
      <c r="G80" s="161"/>
      <c r="H80" s="161"/>
      <c r="I80" s="161"/>
      <c r="J80" s="161"/>
    </row>
    <row r="82" spans="1:15" x14ac:dyDescent="0.3">
      <c r="E82" t="s">
        <v>25</v>
      </c>
    </row>
    <row r="83" spans="1:15" x14ac:dyDescent="0.3">
      <c r="E83" t="s">
        <v>26</v>
      </c>
    </row>
    <row r="85" spans="1:15" s="86" customFormat="1" x14ac:dyDescent="0.3">
      <c r="B85" s="14"/>
      <c r="C85" s="14"/>
      <c r="G85" s="14"/>
      <c r="H85" s="14"/>
    </row>
    <row r="86" spans="1:15" x14ac:dyDescent="0.3">
      <c r="A86" t="s">
        <v>73</v>
      </c>
    </row>
    <row r="87" spans="1:15" x14ac:dyDescent="0.3">
      <c r="A87" s="10"/>
      <c r="C87"/>
      <c r="F87" s="10"/>
      <c r="H87"/>
    </row>
    <row r="89" spans="1:15" x14ac:dyDescent="0.3">
      <c r="B89" s="159">
        <v>2</v>
      </c>
      <c r="C89" s="159"/>
      <c r="D89" s="2" t="s">
        <v>0</v>
      </c>
      <c r="E89" s="2"/>
      <c r="F89" s="6"/>
      <c r="G89" s="6"/>
      <c r="H89"/>
    </row>
    <row r="90" spans="1:15" x14ac:dyDescent="0.3">
      <c r="B90" s="159"/>
      <c r="C90" s="159"/>
      <c r="D90" s="8" t="s">
        <v>1</v>
      </c>
      <c r="E90" s="8"/>
      <c r="F90" s="6"/>
      <c r="G90" s="6"/>
      <c r="H90"/>
    </row>
    <row r="91" spans="1:15" x14ac:dyDescent="0.3">
      <c r="B91" s="159"/>
      <c r="C91" s="159"/>
      <c r="D91" s="24" t="s">
        <v>2</v>
      </c>
      <c r="E91" s="24"/>
      <c r="G91"/>
      <c r="H91"/>
    </row>
    <row r="93" spans="1:15" x14ac:dyDescent="0.3">
      <c r="E93" s="171" t="s">
        <v>3</v>
      </c>
      <c r="F93" s="171"/>
      <c r="G93" s="171"/>
      <c r="H93" s="171"/>
      <c r="I93" s="171"/>
    </row>
    <row r="94" spans="1:15" x14ac:dyDescent="0.3">
      <c r="B94" s="160" t="s">
        <v>4</v>
      </c>
      <c r="C94" s="160"/>
      <c r="D94" s="53" t="s">
        <v>5</v>
      </c>
      <c r="E94" s="13" t="s">
        <v>6</v>
      </c>
      <c r="F94" s="12"/>
      <c r="G94" s="166" t="s">
        <v>4</v>
      </c>
      <c r="H94" s="167"/>
      <c r="I94" s="13" t="s">
        <v>5</v>
      </c>
      <c r="J94" s="13" t="s">
        <v>6</v>
      </c>
      <c r="L94" s="166" t="s">
        <v>4</v>
      </c>
      <c r="M94" s="167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58">
        <v>30</v>
      </c>
      <c r="E95" s="168" t="s">
        <v>15</v>
      </c>
      <c r="F95" s="169"/>
      <c r="G95" s="169"/>
      <c r="H95" s="169"/>
      <c r="I95" s="169"/>
      <c r="J95" s="169"/>
      <c r="K95" s="169"/>
      <c r="L95" s="169"/>
      <c r="M95" s="169"/>
      <c r="N95" s="169"/>
      <c r="O95" s="170"/>
    </row>
    <row r="96" spans="1:15" x14ac:dyDescent="0.3">
      <c r="C96" s="11"/>
      <c r="D96" s="11"/>
      <c r="E96" s="4"/>
      <c r="F96" s="4"/>
      <c r="G96" s="4"/>
      <c r="H96" s="4"/>
      <c r="I96" s="4"/>
      <c r="J96" s="4"/>
      <c r="M96" s="67"/>
      <c r="N96" s="67"/>
    </row>
    <row r="97" spans="2:15" x14ac:dyDescent="0.3">
      <c r="D97" s="10"/>
      <c r="E97" s="171" t="s">
        <v>9</v>
      </c>
      <c r="F97" s="171"/>
      <c r="G97" s="171"/>
      <c r="H97" s="171"/>
      <c r="I97" s="171"/>
      <c r="J97" s="4"/>
      <c r="M97" s="67"/>
      <c r="N97" s="67"/>
    </row>
    <row r="98" spans="2:15" ht="15.6" x14ac:dyDescent="0.3">
      <c r="B98" s="172" t="s">
        <v>16</v>
      </c>
      <c r="C98" s="172"/>
      <c r="D98" s="172"/>
      <c r="E98" s="172"/>
      <c r="F98" s="22"/>
      <c r="G98" s="172" t="s">
        <v>17</v>
      </c>
      <c r="H98" s="172"/>
      <c r="I98" s="172"/>
      <c r="J98" s="172"/>
      <c r="K98" s="23"/>
      <c r="L98" s="172" t="s">
        <v>53</v>
      </c>
      <c r="M98" s="172"/>
      <c r="N98" s="172"/>
      <c r="O98" s="172"/>
    </row>
    <row r="99" spans="2:15" x14ac:dyDescent="0.3">
      <c r="B99" s="66">
        <v>0.44444444444444442</v>
      </c>
      <c r="C99" s="66">
        <v>0.53472222222222221</v>
      </c>
      <c r="D99" s="52">
        <v>20</v>
      </c>
      <c r="E99" s="47" t="s">
        <v>18</v>
      </c>
      <c r="F99" s="4"/>
      <c r="G99" s="66">
        <v>0.44444444444444442</v>
      </c>
      <c r="H99" s="66">
        <v>0.53472222222222221</v>
      </c>
      <c r="I99" s="58">
        <v>20</v>
      </c>
      <c r="J99" s="47" t="s">
        <v>18</v>
      </c>
      <c r="L99" s="66">
        <v>0.44444444444444442</v>
      </c>
      <c r="M99" s="66">
        <v>0.53472222222222221</v>
      </c>
      <c r="N99" s="58">
        <v>30</v>
      </c>
      <c r="O99" s="49" t="s">
        <v>20</v>
      </c>
    </row>
    <row r="100" spans="2:15" x14ac:dyDescent="0.3">
      <c r="B100" s="66">
        <v>0.45833333333333331</v>
      </c>
      <c r="C100" s="66">
        <v>4.8611111111111112E-2</v>
      </c>
      <c r="D100" s="1">
        <v>5</v>
      </c>
      <c r="E100" s="25" t="s">
        <v>21</v>
      </c>
      <c r="F100" s="4"/>
      <c r="G100" s="9">
        <v>0.45833333333333331</v>
      </c>
      <c r="H100" s="9">
        <v>4.8611111111111112E-2</v>
      </c>
      <c r="I100" s="58">
        <v>20</v>
      </c>
      <c r="J100" s="25" t="s">
        <v>19</v>
      </c>
      <c r="L100" s="9">
        <v>0.46527777777777773</v>
      </c>
      <c r="M100" s="9">
        <v>5.5555555555555552E-2</v>
      </c>
      <c r="N100" s="58">
        <v>15</v>
      </c>
      <c r="O100" s="25" t="s">
        <v>18</v>
      </c>
    </row>
    <row r="101" spans="2:15" x14ac:dyDescent="0.3">
      <c r="B101" s="66">
        <v>0.46180555555555558</v>
      </c>
      <c r="C101" s="66">
        <v>5.2083333333333336E-2</v>
      </c>
      <c r="D101" s="1">
        <v>10</v>
      </c>
      <c r="E101" s="48" t="s">
        <v>22</v>
      </c>
      <c r="F101" s="4"/>
      <c r="G101" s="9">
        <v>0.47222222222222227</v>
      </c>
      <c r="H101" s="9">
        <v>6.25E-2</v>
      </c>
      <c r="I101" s="58">
        <v>5</v>
      </c>
      <c r="J101" s="25" t="s">
        <v>21</v>
      </c>
      <c r="L101" s="9">
        <v>0.47569444444444442</v>
      </c>
      <c r="M101" s="9">
        <v>6.5972222222222224E-2</v>
      </c>
      <c r="N101" s="58">
        <v>5</v>
      </c>
      <c r="O101" s="25" t="s">
        <v>21</v>
      </c>
    </row>
    <row r="102" spans="2:15" x14ac:dyDescent="0.3">
      <c r="B102" s="66">
        <v>0.46875</v>
      </c>
      <c r="C102" s="66">
        <v>5.9027777777777783E-2</v>
      </c>
      <c r="D102" s="1">
        <v>20</v>
      </c>
      <c r="E102" s="25" t="s">
        <v>19</v>
      </c>
      <c r="F102" s="4"/>
      <c r="G102" s="9">
        <v>0.47569444444444442</v>
      </c>
      <c r="H102" s="9">
        <v>6.5972222222222224E-2</v>
      </c>
      <c r="I102" s="58">
        <v>10</v>
      </c>
      <c r="J102" s="48" t="s">
        <v>22</v>
      </c>
      <c r="L102" s="9">
        <v>0.47916666666666669</v>
      </c>
      <c r="M102" s="9">
        <v>6.9444444444444434E-2</v>
      </c>
      <c r="N102" s="58">
        <v>5</v>
      </c>
      <c r="O102" s="48" t="s">
        <v>22</v>
      </c>
    </row>
    <row r="103" spans="2:15" x14ac:dyDescent="0.3">
      <c r="B103" s="62"/>
      <c r="C103" s="62"/>
      <c r="D103" s="11"/>
      <c r="E103" s="4"/>
      <c r="F103" s="4"/>
      <c r="G103" s="4"/>
      <c r="H103" s="7"/>
      <c r="I103" s="7"/>
      <c r="J103" s="7"/>
    </row>
    <row r="104" spans="2:15" x14ac:dyDescent="0.3">
      <c r="B104" s="62"/>
      <c r="C104" s="62"/>
      <c r="D104" s="10"/>
      <c r="E104" s="173" t="s">
        <v>11</v>
      </c>
      <c r="F104" s="173"/>
      <c r="G104" s="173"/>
      <c r="H104" s="173"/>
      <c r="I104" s="173"/>
      <c r="J104" s="4"/>
    </row>
    <row r="105" spans="2:15" x14ac:dyDescent="0.3">
      <c r="B105" s="72">
        <v>0.4826388888888889</v>
      </c>
      <c r="C105" s="72">
        <v>7.2916666666666671E-2</v>
      </c>
      <c r="D105" s="74">
        <v>15</v>
      </c>
      <c r="E105" s="174" t="s">
        <v>58</v>
      </c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</row>
    <row r="106" spans="2:15" x14ac:dyDescent="0.3">
      <c r="B106" s="66">
        <v>0.49305555555555558</v>
      </c>
      <c r="C106" s="66">
        <v>8.3333333333333329E-2</v>
      </c>
      <c r="D106" s="73">
        <v>10</v>
      </c>
      <c r="E106" s="163" t="s">
        <v>23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5"/>
    </row>
    <row r="107" spans="2:15" x14ac:dyDescent="0.3">
      <c r="C107" s="68" t="s">
        <v>14</v>
      </c>
      <c r="D107" s="10">
        <f>SUM(D94:D106)</f>
        <v>110</v>
      </c>
      <c r="I107" s="10">
        <f>SUM(I94:I106)+D95+D105+D106</f>
        <v>110</v>
      </c>
      <c r="N107" s="10">
        <f>SUM(N94:N106)+D95+D105+D106</f>
        <v>110</v>
      </c>
    </row>
  </sheetData>
  <mergeCells count="33">
    <mergeCell ref="B59:C61"/>
    <mergeCell ref="E63:I63"/>
    <mergeCell ref="E76:O76"/>
    <mergeCell ref="L94:M94"/>
    <mergeCell ref="E93:I93"/>
    <mergeCell ref="B94:C94"/>
    <mergeCell ref="G94:H94"/>
    <mergeCell ref="E97:I97"/>
    <mergeCell ref="B98:E98"/>
    <mergeCell ref="G98:J98"/>
    <mergeCell ref="L98:O98"/>
    <mergeCell ref="D80:J80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B2:C4"/>
    <mergeCell ref="B6:C6"/>
    <mergeCell ref="B33:C35"/>
    <mergeCell ref="B38:C38"/>
    <mergeCell ref="G38:H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151</v>
      </c>
      <c r="B1" s="10"/>
      <c r="C1" s="10"/>
    </row>
    <row r="2" spans="1:29" customFormat="1" x14ac:dyDescent="0.3">
      <c r="A2" s="16"/>
      <c r="B2" s="189">
        <v>3</v>
      </c>
      <c r="C2" s="189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89"/>
      <c r="C3" s="189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89"/>
      <c r="C4" s="18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16"/>
      <c r="L6" s="178" t="s">
        <v>4</v>
      </c>
      <c r="M6" s="179"/>
      <c r="N6" s="13" t="s">
        <v>5</v>
      </c>
      <c r="O6" s="89" t="s">
        <v>6</v>
      </c>
      <c r="P6" s="19"/>
      <c r="Q6" s="178" t="s">
        <v>4</v>
      </c>
      <c r="R6" s="179"/>
      <c r="S6" s="13" t="s">
        <v>5</v>
      </c>
      <c r="T6" s="89" t="s">
        <v>6</v>
      </c>
      <c r="U6" s="16"/>
      <c r="V6" s="178" t="s">
        <v>4</v>
      </c>
      <c r="W6" s="179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80" t="s">
        <v>27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3" t="s">
        <v>79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30"/>
      <c r="L10" s="186" t="s">
        <v>30</v>
      </c>
      <c r="M10" s="187"/>
      <c r="N10" s="187"/>
      <c r="O10" s="188"/>
      <c r="P10" s="29"/>
      <c r="Q10" s="186" t="s">
        <v>50</v>
      </c>
      <c r="R10" s="187"/>
      <c r="S10" s="187"/>
      <c r="T10" s="188"/>
      <c r="U10" s="21"/>
      <c r="V10" s="186" t="s">
        <v>91</v>
      </c>
      <c r="W10" s="187"/>
      <c r="X10" s="187"/>
      <c r="Y10" s="188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3" t="s">
        <v>146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3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3" t="s">
        <v>146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3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3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3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3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3" t="s">
        <v>142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3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3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75" t="s">
        <v>84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B18" s="10"/>
      <c r="C18" s="68"/>
      <c r="D18" s="161" t="s">
        <v>88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"/>
      <c r="V18" s="16"/>
      <c r="W18" s="16"/>
      <c r="X18" s="10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B20" s="10"/>
      <c r="C20" s="10"/>
      <c r="E20" t="s">
        <v>25</v>
      </c>
      <c r="G20" s="10"/>
      <c r="H20" s="10"/>
    </row>
    <row r="21" spans="1:29" customFormat="1" x14ac:dyDescent="0.3">
      <c r="B21" s="10"/>
      <c r="C21" s="10"/>
      <c r="E21" t="s">
        <v>26</v>
      </c>
      <c r="G21" s="10"/>
      <c r="H21" s="10"/>
    </row>
    <row r="22" spans="1:29" customFormat="1" x14ac:dyDescent="0.3">
      <c r="B22" s="10"/>
      <c r="C22" s="10"/>
      <c r="E22" s="51" t="s">
        <v>36</v>
      </c>
      <c r="G22" s="10"/>
      <c r="H22" s="10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2" spans="1:29" customFormat="1" x14ac:dyDescent="0.3">
      <c r="B32" s="10"/>
      <c r="C32" s="10"/>
    </row>
    <row r="35" spans="1:29" ht="14.4" customHeight="1" x14ac:dyDescent="0.3">
      <c r="B35" s="159">
        <v>3</v>
      </c>
      <c r="C35" s="159"/>
      <c r="D35" s="2" t="s">
        <v>86</v>
      </c>
      <c r="E35" s="2"/>
      <c r="F35" s="2"/>
      <c r="G35" s="2"/>
      <c r="H35" s="2"/>
      <c r="I35" s="17"/>
    </row>
    <row r="36" spans="1:29" ht="14.4" customHeight="1" x14ac:dyDescent="0.3">
      <c r="B36" s="159"/>
      <c r="C36" s="159"/>
      <c r="D36" s="8" t="s">
        <v>87</v>
      </c>
      <c r="E36" s="8"/>
      <c r="F36" s="8"/>
      <c r="G36" s="8"/>
      <c r="H36" s="8"/>
      <c r="I36" s="17"/>
    </row>
    <row r="37" spans="1:29" ht="14.4" customHeight="1" x14ac:dyDescent="0.3">
      <c r="B37" s="159"/>
      <c r="C37" s="159"/>
      <c r="D37" s="24" t="s">
        <v>2</v>
      </c>
      <c r="E37" s="24"/>
      <c r="F37" s="24"/>
      <c r="G37" s="24"/>
      <c r="H37" s="24"/>
    </row>
    <row r="38" spans="1:29" x14ac:dyDescent="0.3">
      <c r="A38" s="16" t="s">
        <v>112</v>
      </c>
    </row>
    <row r="39" spans="1:29" x14ac:dyDescent="0.3">
      <c r="A39" s="16" t="s">
        <v>114</v>
      </c>
      <c r="E39" s="10" t="s">
        <v>3</v>
      </c>
      <c r="AA39" t="s">
        <v>98</v>
      </c>
      <c r="AB39"/>
      <c r="AC39"/>
    </row>
    <row r="40" spans="1:29" ht="14.4" customHeight="1" x14ac:dyDescent="0.3">
      <c r="B40" s="178" t="s">
        <v>4</v>
      </c>
      <c r="C40" s="179"/>
      <c r="D40" s="53" t="s">
        <v>5</v>
      </c>
      <c r="E40" s="89" t="s">
        <v>6</v>
      </c>
      <c r="F40" s="19"/>
      <c r="G40" s="178" t="s">
        <v>4</v>
      </c>
      <c r="H40" s="179"/>
      <c r="I40" s="13" t="s">
        <v>5</v>
      </c>
      <c r="J40" s="89" t="s">
        <v>6</v>
      </c>
      <c r="L40" s="178" t="s">
        <v>4</v>
      </c>
      <c r="M40" s="179"/>
      <c r="N40" s="13" t="s">
        <v>5</v>
      </c>
      <c r="O40" s="89" t="s">
        <v>6</v>
      </c>
      <c r="P40" s="19"/>
      <c r="Q40" s="178" t="s">
        <v>4</v>
      </c>
      <c r="R40" s="179"/>
      <c r="S40" s="13" t="s">
        <v>5</v>
      </c>
      <c r="T40" s="89" t="s">
        <v>6</v>
      </c>
      <c r="V40" s="178" t="s">
        <v>4</v>
      </c>
      <c r="W40" s="179"/>
      <c r="X40" s="13" t="s">
        <v>5</v>
      </c>
      <c r="Y40" s="89" t="s">
        <v>6</v>
      </c>
      <c r="AA40"/>
      <c r="AB40"/>
      <c r="AC40"/>
    </row>
    <row r="41" spans="1:29" x14ac:dyDescent="0.3">
      <c r="B41" s="59">
        <v>0.41666666666666669</v>
      </c>
      <c r="C41" s="59">
        <v>0.5</v>
      </c>
      <c r="D41" s="56">
        <v>5</v>
      </c>
      <c r="E41" s="196" t="s">
        <v>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8"/>
      <c r="AA41" t="s">
        <v>100</v>
      </c>
      <c r="AB41"/>
      <c r="AC41"/>
    </row>
    <row r="42" spans="1:29" ht="23.4" customHeight="1" x14ac:dyDescent="0.3">
      <c r="B42" s="57">
        <f>B41+TIME(0,D41,0)</f>
        <v>0.4201388888888889</v>
      </c>
      <c r="C42" s="57">
        <f>C41+TIME(0,D41,0)</f>
        <v>0.50347222222222221</v>
      </c>
      <c r="D42" s="56">
        <v>10</v>
      </c>
      <c r="E42" s="199" t="s">
        <v>79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1"/>
      <c r="AA42" t="s">
        <v>99</v>
      </c>
      <c r="AB42"/>
      <c r="AC42"/>
    </row>
    <row r="43" spans="1:29" ht="23.4" customHeight="1" x14ac:dyDescent="0.3">
      <c r="B43" s="76"/>
      <c r="C43" s="7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AA43"/>
      <c r="AB43"/>
      <c r="AC43"/>
    </row>
    <row r="44" spans="1:29" customFormat="1" ht="14.4" customHeight="1" x14ac:dyDescent="0.3">
      <c r="B44" s="79"/>
      <c r="D44" s="79" t="s">
        <v>47</v>
      </c>
      <c r="E44" s="79"/>
      <c r="F44" s="79"/>
      <c r="G44" s="80"/>
      <c r="H44" s="80"/>
      <c r="I44" t="s">
        <v>9</v>
      </c>
      <c r="N44" t="s">
        <v>9</v>
      </c>
      <c r="O44" s="80"/>
      <c r="P44" s="80"/>
      <c r="Q44" s="80"/>
      <c r="R44" s="80"/>
      <c r="S44" t="s">
        <v>9</v>
      </c>
      <c r="T44" s="80"/>
      <c r="X44" t="s">
        <v>9</v>
      </c>
    </row>
    <row r="45" spans="1:29" s="21" customFormat="1" ht="15.75" customHeight="1" x14ac:dyDescent="0.3">
      <c r="B45" s="193" t="s">
        <v>29</v>
      </c>
      <c r="C45" s="194"/>
      <c r="D45" s="194"/>
      <c r="E45" s="195"/>
      <c r="F45" s="29"/>
      <c r="G45" s="193" t="s">
        <v>52</v>
      </c>
      <c r="H45" s="194"/>
      <c r="I45" s="194"/>
      <c r="J45" s="195"/>
      <c r="K45" s="30"/>
      <c r="L45" s="193" t="s">
        <v>30</v>
      </c>
      <c r="M45" s="194"/>
      <c r="N45" s="194"/>
      <c r="O45" s="195"/>
      <c r="P45" s="29"/>
      <c r="Q45" s="193" t="s">
        <v>50</v>
      </c>
      <c r="R45" s="194"/>
      <c r="S45" s="194"/>
      <c r="T45" s="195"/>
      <c r="V45" s="193" t="s">
        <v>91</v>
      </c>
      <c r="W45" s="194"/>
      <c r="X45" s="194"/>
      <c r="Y45" s="195"/>
      <c r="AA45"/>
      <c r="AB45" t="s">
        <v>101</v>
      </c>
      <c r="AC45">
        <f>SUMIF(AA$41:AA$53,"=p",D$41:D$53)</f>
        <v>45</v>
      </c>
    </row>
    <row r="46" spans="1:29" ht="28.8" x14ac:dyDescent="0.3">
      <c r="B46" s="57">
        <f>B42+TIME(0,$D42,0)</f>
        <v>0.42708333333333331</v>
      </c>
      <c r="C46" s="57">
        <f>C42+TIME(0,$D42,0)</f>
        <v>0.51041666666666663</v>
      </c>
      <c r="D46" s="56">
        <v>45</v>
      </c>
      <c r="E46" s="91" t="s">
        <v>31</v>
      </c>
      <c r="F46" s="28"/>
      <c r="G46" s="57">
        <f>$B42+TIME(0,$D42,0)</f>
        <v>0.42708333333333331</v>
      </c>
      <c r="H46" s="57">
        <f>$C42+TIME(0,$D42,0)</f>
        <v>0.51041666666666663</v>
      </c>
      <c r="I46" s="56">
        <v>30</v>
      </c>
      <c r="J46" s="31" t="s">
        <v>89</v>
      </c>
      <c r="K46" s="32"/>
      <c r="L46" s="57">
        <f>$B42+TIME(0,$D42,0)</f>
        <v>0.42708333333333331</v>
      </c>
      <c r="M46" s="57">
        <f>$C42+TIME(0,$D42,0)</f>
        <v>0.51041666666666663</v>
      </c>
      <c r="N46" s="56">
        <v>30</v>
      </c>
      <c r="O46" s="31" t="s">
        <v>33</v>
      </c>
      <c r="P46" s="28"/>
      <c r="Q46" s="57">
        <f>$B42+TIME(0,$D42,0)</f>
        <v>0.42708333333333331</v>
      </c>
      <c r="R46" s="57">
        <f>$C42+TIME(0,$D42,0)</f>
        <v>0.51041666666666663</v>
      </c>
      <c r="S46" s="56">
        <v>45</v>
      </c>
      <c r="T46" s="31" t="s">
        <v>34</v>
      </c>
      <c r="V46" s="57">
        <f>$B42+TIME(0,$D42,0)</f>
        <v>0.42708333333333331</v>
      </c>
      <c r="W46" s="57">
        <f>$C42+TIME(0,$D42,0)</f>
        <v>0.51041666666666663</v>
      </c>
      <c r="X46" s="56">
        <v>30</v>
      </c>
      <c r="Y46" s="31" t="s">
        <v>89</v>
      </c>
      <c r="AA46" t="s">
        <v>99</v>
      </c>
      <c r="AB46" t="s">
        <v>99</v>
      </c>
      <c r="AC46">
        <f>SUMIF(AA$41:AA$53,"=T",D$41:D$53)</f>
        <v>55</v>
      </c>
    </row>
    <row r="47" spans="1:29" ht="28.8" x14ac:dyDescent="0.3">
      <c r="B47" s="57">
        <f>B46+TIME(0,D46,0)</f>
        <v>0.45833333333333331</v>
      </c>
      <c r="C47" s="57">
        <f>C46+TIME(0,D46,0)</f>
        <v>0.54166666666666663</v>
      </c>
      <c r="D47" s="56">
        <v>45</v>
      </c>
      <c r="E47" s="31" t="s">
        <v>34</v>
      </c>
      <c r="F47" s="28"/>
      <c r="G47" s="57">
        <f>G46+TIME(0,$I46,0)</f>
        <v>0.44791666666666663</v>
      </c>
      <c r="H47" s="57">
        <f>H46+TIME(0,$I46,0)</f>
        <v>0.53125</v>
      </c>
      <c r="I47" s="56">
        <v>45</v>
      </c>
      <c r="J47" s="31" t="s">
        <v>34</v>
      </c>
      <c r="K47" s="32"/>
      <c r="L47" s="57">
        <f>L46+TIME(0,$N46,0)</f>
        <v>0.44791666666666663</v>
      </c>
      <c r="M47" s="57">
        <f>M46+TIME(0,$N46,0)</f>
        <v>0.53125</v>
      </c>
      <c r="N47" s="56">
        <v>15</v>
      </c>
      <c r="O47" s="31" t="s">
        <v>35</v>
      </c>
      <c r="P47" s="28"/>
      <c r="Q47" s="57">
        <f>Q46+TIME(0,$S46,0)</f>
        <v>0.45833333333333331</v>
      </c>
      <c r="R47" s="57">
        <f>R46+TIME(0,$S46,0)</f>
        <v>0.54166666666666663</v>
      </c>
      <c r="S47" s="56">
        <v>15</v>
      </c>
      <c r="T47" s="31" t="s">
        <v>61</v>
      </c>
      <c r="V47" s="57">
        <f>V46+TIME(0,$X46,0)</f>
        <v>0.44791666666666663</v>
      </c>
      <c r="W47" s="57">
        <f>W46+TIME(0,$X46,0)</f>
        <v>0.53125</v>
      </c>
      <c r="X47" s="56">
        <v>45</v>
      </c>
      <c r="Y47" s="31" t="s">
        <v>33</v>
      </c>
      <c r="AA47" t="s">
        <v>101</v>
      </c>
      <c r="AB47" t="s">
        <v>100</v>
      </c>
      <c r="AC47">
        <f>SUMIF(AA$41:AA$51,"=A",D$41:D$52)</f>
        <v>10</v>
      </c>
    </row>
    <row r="48" spans="1:29" ht="28.8" x14ac:dyDescent="0.3">
      <c r="B48" s="33"/>
      <c r="C48" s="33"/>
      <c r="D48" s="34"/>
      <c r="E48" s="35"/>
      <c r="F48" s="28"/>
      <c r="G48" s="57">
        <f>G47+TIME(0,$I47,0)</f>
        <v>0.47916666666666663</v>
      </c>
      <c r="H48" s="57">
        <f>H47+TIME(0,$I47,0)</f>
        <v>0.5625</v>
      </c>
      <c r="I48" s="56">
        <v>15</v>
      </c>
      <c r="J48" s="31" t="s">
        <v>61</v>
      </c>
      <c r="K48" s="32"/>
      <c r="L48" s="57">
        <f>L47+TIME(0,$N47,0)</f>
        <v>0.45833333333333331</v>
      </c>
      <c r="M48" s="57">
        <f>M47+TIME(0,$N47,0)</f>
        <v>0.54166666666666663</v>
      </c>
      <c r="N48" s="56">
        <v>45</v>
      </c>
      <c r="O48" s="91" t="s">
        <v>31</v>
      </c>
      <c r="P48" s="28"/>
      <c r="Q48" s="57">
        <f>Q47+TIME(0,$S47,0)</f>
        <v>0.46875</v>
      </c>
      <c r="R48" s="57">
        <f>R47+TIME(0,$S47,0)</f>
        <v>0.55208333333333326</v>
      </c>
      <c r="S48" s="56">
        <v>30</v>
      </c>
      <c r="T48" s="31" t="s">
        <v>89</v>
      </c>
      <c r="V48" s="57">
        <f>V47+TIME(0,$X47,0)</f>
        <v>0.47916666666666663</v>
      </c>
      <c r="W48" s="57">
        <f>W47+TIME(0,$X47,0)</f>
        <v>0.5625</v>
      </c>
      <c r="X48" s="56">
        <v>15</v>
      </c>
      <c r="Y48" s="31" t="s">
        <v>35</v>
      </c>
      <c r="AA48"/>
      <c r="AB48"/>
      <c r="AC48"/>
    </row>
    <row r="49" spans="1:29" x14ac:dyDescent="0.3">
      <c r="B49" s="76"/>
      <c r="C49" s="76"/>
      <c r="D49" s="27"/>
      <c r="E49" s="28"/>
      <c r="F49" s="28"/>
      <c r="G49" s="76"/>
      <c r="H49" s="76"/>
      <c r="I49" s="27"/>
      <c r="J49" s="27"/>
      <c r="K49" s="32"/>
      <c r="L49" s="76"/>
      <c r="M49" s="76"/>
      <c r="N49" s="27"/>
      <c r="O49" s="27"/>
      <c r="P49" s="28"/>
      <c r="Q49" s="76"/>
      <c r="R49" s="76"/>
      <c r="S49" s="27"/>
      <c r="T49" s="27"/>
      <c r="V49" s="76"/>
      <c r="W49" s="76"/>
      <c r="X49" s="27"/>
      <c r="Y49" s="27"/>
      <c r="AA49"/>
      <c r="AB49"/>
      <c r="AC49"/>
    </row>
    <row r="50" spans="1:29" s="17" customFormat="1" x14ac:dyDescent="0.3">
      <c r="B50" s="81"/>
      <c r="C50" s="81"/>
      <c r="D50" s="28"/>
      <c r="E50" s="202" t="s">
        <v>11</v>
      </c>
      <c r="F50" s="202"/>
      <c r="G50" s="202"/>
      <c r="H50" s="202"/>
      <c r="I50" s="202"/>
      <c r="J50" s="202"/>
      <c r="K50" s="93"/>
      <c r="L50" s="81"/>
      <c r="M50" s="81"/>
      <c r="N50" s="28"/>
      <c r="O50" s="28"/>
      <c r="P50" s="28"/>
      <c r="Q50" s="81"/>
      <c r="R50" s="81"/>
      <c r="S50" s="28"/>
      <c r="T50" s="28"/>
      <c r="V50" s="81"/>
      <c r="W50" s="81"/>
      <c r="X50" s="28"/>
      <c r="Y50" s="28"/>
      <c r="AA50"/>
      <c r="AB50"/>
      <c r="AC50"/>
    </row>
    <row r="51" spans="1:29" s="17" customFormat="1" ht="14.4" customHeight="1" x14ac:dyDescent="0.3">
      <c r="B51" s="94">
        <f>B47+TIME(0,D47,0)</f>
        <v>0.48958333333333331</v>
      </c>
      <c r="C51" s="94">
        <f>C47+TIME(0,D47,0)</f>
        <v>0.57291666666666663</v>
      </c>
      <c r="D51" s="56">
        <v>5</v>
      </c>
      <c r="E51" s="190" t="s">
        <v>84</v>
      </c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2"/>
      <c r="AA51" t="s">
        <v>100</v>
      </c>
      <c r="AB51"/>
      <c r="AC51"/>
    </row>
    <row r="52" spans="1:29" ht="14.4" hidden="1" customHeight="1" x14ac:dyDescent="0.3">
      <c r="A52"/>
      <c r="B52" s="10"/>
      <c r="C52" s="68" t="s">
        <v>14</v>
      </c>
      <c r="D52" s="10">
        <f>SUM(D41:D51)</f>
        <v>110</v>
      </c>
      <c r="I52" s="10">
        <f>SUM(I46:I48)+$D41+$D42+D51</f>
        <v>110</v>
      </c>
      <c r="N52" s="10">
        <f>SUM(N46:N48)+$D41+$D42+D51</f>
        <v>110</v>
      </c>
      <c r="S52" s="10">
        <f>SUM(S46:S48)+$D41+$D42+D51</f>
        <v>110</v>
      </c>
      <c r="X52" s="10">
        <f>SUM(X46:X48)+$D41+$D42+D51</f>
        <v>110</v>
      </c>
      <c r="AA52" t="s">
        <v>100</v>
      </c>
      <c r="AB52"/>
      <c r="AC52"/>
    </row>
    <row r="53" spans="1:29" x14ac:dyDescent="0.3">
      <c r="A53"/>
      <c r="B53" s="10"/>
      <c r="C53" s="68"/>
      <c r="D53" s="10"/>
      <c r="I53" s="10"/>
      <c r="N53" s="10"/>
      <c r="S53" s="10"/>
      <c r="X53" s="10"/>
      <c r="AA53"/>
      <c r="AB53"/>
      <c r="AC53"/>
    </row>
    <row r="54" spans="1:29" x14ac:dyDescent="0.3">
      <c r="A54"/>
      <c r="B54" s="10"/>
      <c r="C54" s="68"/>
      <c r="D54" s="161" t="s">
        <v>88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X54" s="10"/>
    </row>
    <row r="56" spans="1:29" customFormat="1" x14ac:dyDescent="0.3">
      <c r="B56" s="10"/>
      <c r="C56" s="10"/>
      <c r="E56" t="s">
        <v>25</v>
      </c>
      <c r="G56" s="10"/>
      <c r="H56" s="10"/>
    </row>
    <row r="57" spans="1:29" customFormat="1" x14ac:dyDescent="0.3">
      <c r="B57" s="10"/>
      <c r="C57" s="10"/>
      <c r="E57" t="s">
        <v>26</v>
      </c>
      <c r="G57" s="10"/>
      <c r="H57" s="10"/>
    </row>
    <row r="58" spans="1:29" customFormat="1" x14ac:dyDescent="0.3">
      <c r="B58" s="10"/>
      <c r="C58" s="10"/>
      <c r="E58" s="51" t="s">
        <v>36</v>
      </c>
      <c r="G58" s="10"/>
      <c r="H58" s="10"/>
    </row>
    <row r="61" spans="1:29" x14ac:dyDescent="0.3">
      <c r="A61" t="s">
        <v>73</v>
      </c>
    </row>
    <row r="64" spans="1:29" ht="14.4" customHeight="1" x14ac:dyDescent="0.3">
      <c r="B64" s="159">
        <v>3</v>
      </c>
      <c r="C64" s="159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159"/>
      <c r="C65" s="159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159"/>
      <c r="C66" s="159"/>
      <c r="D66" s="24" t="s">
        <v>2</v>
      </c>
      <c r="E66" s="24"/>
      <c r="F66" s="24"/>
      <c r="G66" s="24"/>
    </row>
    <row r="68" spans="1:25" x14ac:dyDescent="0.3">
      <c r="E68" s="10" t="s">
        <v>3</v>
      </c>
    </row>
    <row r="69" spans="1:25" x14ac:dyDescent="0.3">
      <c r="B69" s="203" t="s">
        <v>4</v>
      </c>
      <c r="C69" s="203"/>
      <c r="D69" s="53" t="s">
        <v>5</v>
      </c>
      <c r="E69" s="89" t="s">
        <v>6</v>
      </c>
      <c r="F69" s="19"/>
      <c r="G69" s="204" t="s">
        <v>4</v>
      </c>
      <c r="H69" s="205"/>
      <c r="I69" s="13" t="s">
        <v>5</v>
      </c>
      <c r="J69" s="89" t="s">
        <v>6</v>
      </c>
      <c r="L69" s="206" t="s">
        <v>4</v>
      </c>
      <c r="M69" s="206"/>
      <c r="N69" s="13" t="s">
        <v>5</v>
      </c>
      <c r="O69" s="89" t="s">
        <v>6</v>
      </c>
      <c r="P69" s="19"/>
      <c r="Q69" s="204" t="s">
        <v>4</v>
      </c>
      <c r="R69" s="205"/>
      <c r="S69" s="13" t="s">
        <v>5</v>
      </c>
      <c r="T69" s="89" t="s">
        <v>6</v>
      </c>
      <c r="V69" s="204" t="s">
        <v>4</v>
      </c>
      <c r="W69" s="205"/>
      <c r="X69" s="13" t="s">
        <v>5</v>
      </c>
      <c r="Y69" s="89" t="s">
        <v>6</v>
      </c>
    </row>
    <row r="70" spans="1:25" x14ac:dyDescent="0.3">
      <c r="B70" s="9">
        <v>0.4236111111111111</v>
      </c>
      <c r="C70" s="9">
        <v>0.51388888888888895</v>
      </c>
      <c r="D70" s="56">
        <v>5</v>
      </c>
      <c r="E70" s="207" t="s">
        <v>27</v>
      </c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</row>
    <row r="71" spans="1:25" x14ac:dyDescent="0.3">
      <c r="B71" s="57">
        <v>0.42708333333333331</v>
      </c>
      <c r="C71" s="57">
        <v>0.51736111111111105</v>
      </c>
      <c r="D71" s="56">
        <v>15</v>
      </c>
      <c r="E71" s="207" t="s">
        <v>28</v>
      </c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</row>
    <row r="72" spans="1:25" x14ac:dyDescent="0.3">
      <c r="B72" s="76"/>
      <c r="C72" s="7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5" x14ac:dyDescent="0.3">
      <c r="A73"/>
      <c r="B73" s="79"/>
      <c r="C73"/>
      <c r="D73" s="79" t="s">
        <v>47</v>
      </c>
      <c r="E73" s="79"/>
      <c r="F73" s="79"/>
      <c r="G73" s="80"/>
      <c r="H73" s="80"/>
      <c r="I73" t="s">
        <v>9</v>
      </c>
      <c r="J73"/>
      <c r="K73"/>
      <c r="L73"/>
      <c r="M73"/>
      <c r="N73" t="s">
        <v>9</v>
      </c>
      <c r="O73" s="80"/>
      <c r="P73" s="80"/>
      <c r="Q73" s="80"/>
      <c r="R73" s="80"/>
      <c r="S73" t="s">
        <v>9</v>
      </c>
      <c r="T73" s="80"/>
      <c r="U73"/>
      <c r="V73"/>
      <c r="W73"/>
      <c r="X73" t="s">
        <v>9</v>
      </c>
      <c r="Y73"/>
    </row>
    <row r="74" spans="1:25" ht="15.6" x14ac:dyDescent="0.3">
      <c r="A74" s="21"/>
      <c r="B74" s="193" t="s">
        <v>29</v>
      </c>
      <c r="C74" s="194"/>
      <c r="D74" s="194"/>
      <c r="E74" s="195"/>
      <c r="F74" s="29"/>
      <c r="G74" s="193" t="s">
        <v>52</v>
      </c>
      <c r="H74" s="194"/>
      <c r="I74" s="194"/>
      <c r="J74" s="195"/>
      <c r="K74" s="30"/>
      <c r="L74" s="193" t="s">
        <v>30</v>
      </c>
      <c r="M74" s="194"/>
      <c r="N74" s="194"/>
      <c r="O74" s="195"/>
      <c r="P74" s="29"/>
      <c r="Q74" s="193" t="s">
        <v>50</v>
      </c>
      <c r="R74" s="194"/>
      <c r="S74" s="194"/>
      <c r="T74" s="195"/>
      <c r="U74" s="21"/>
      <c r="V74" s="193" t="s">
        <v>51</v>
      </c>
      <c r="W74" s="194"/>
      <c r="X74" s="194"/>
      <c r="Y74" s="195"/>
    </row>
    <row r="75" spans="1:25" ht="28.8" x14ac:dyDescent="0.3">
      <c r="B75" s="57">
        <v>0.4375</v>
      </c>
      <c r="C75" s="57">
        <v>0.52777777777777779</v>
      </c>
      <c r="D75" s="56">
        <v>45</v>
      </c>
      <c r="E75" s="91" t="s">
        <v>31</v>
      </c>
      <c r="F75" s="28"/>
      <c r="G75" s="57">
        <v>0.4375</v>
      </c>
      <c r="H75" s="57">
        <v>0.52777777777777779</v>
      </c>
      <c r="I75" s="56">
        <v>30</v>
      </c>
      <c r="J75" s="31" t="s">
        <v>32</v>
      </c>
      <c r="K75" s="32"/>
      <c r="L75" s="57">
        <v>0.4375</v>
      </c>
      <c r="M75" s="57">
        <v>0.52777777777777779</v>
      </c>
      <c r="N75" s="56">
        <v>30</v>
      </c>
      <c r="O75" s="31" t="s">
        <v>33</v>
      </c>
      <c r="P75" s="28"/>
      <c r="Q75" s="57">
        <v>0.4375</v>
      </c>
      <c r="R75" s="57">
        <v>0.52777777777777779</v>
      </c>
      <c r="S75" s="56">
        <v>45</v>
      </c>
      <c r="T75" s="31" t="s">
        <v>34</v>
      </c>
      <c r="V75" s="57">
        <v>0.4375</v>
      </c>
      <c r="W75" s="57">
        <v>0.52777777777777779</v>
      </c>
      <c r="X75" s="56">
        <v>30</v>
      </c>
      <c r="Y75" s="31" t="s">
        <v>32</v>
      </c>
    </row>
    <row r="76" spans="1:25" ht="28.8" x14ac:dyDescent="0.3">
      <c r="B76" s="57">
        <v>0.46875</v>
      </c>
      <c r="C76" s="57">
        <v>5.9027777777777783E-2</v>
      </c>
      <c r="D76" s="56">
        <v>45</v>
      </c>
      <c r="E76" s="31" t="s">
        <v>34</v>
      </c>
      <c r="F76" s="28"/>
      <c r="G76" s="57">
        <v>0.45833333333333331</v>
      </c>
      <c r="H76" s="57">
        <v>4.8611111111111112E-2</v>
      </c>
      <c r="I76" s="56">
        <v>45</v>
      </c>
      <c r="J76" s="31" t="s">
        <v>34</v>
      </c>
      <c r="K76" s="32"/>
      <c r="L76" s="57">
        <v>0.45833333333333331</v>
      </c>
      <c r="M76" s="57">
        <v>4.8611111111111112E-2</v>
      </c>
      <c r="N76" s="56">
        <v>15</v>
      </c>
      <c r="O76" s="31" t="s">
        <v>35</v>
      </c>
      <c r="P76" s="28"/>
      <c r="Q76" s="57">
        <v>0.46875</v>
      </c>
      <c r="R76" s="57">
        <v>5.9027777777777783E-2</v>
      </c>
      <c r="S76" s="56">
        <v>15</v>
      </c>
      <c r="T76" s="31" t="s">
        <v>61</v>
      </c>
      <c r="V76" s="57">
        <v>0.45833333333333331</v>
      </c>
      <c r="W76" s="57">
        <v>4.8611111111111112E-2</v>
      </c>
      <c r="X76" s="56">
        <v>45</v>
      </c>
      <c r="Y76" s="31" t="s">
        <v>33</v>
      </c>
    </row>
    <row r="77" spans="1:25" ht="28.8" x14ac:dyDescent="0.3">
      <c r="B77" s="33"/>
      <c r="C77" s="33"/>
      <c r="D77" s="34"/>
      <c r="E77" s="35"/>
      <c r="F77" s="28"/>
      <c r="G77" s="57">
        <v>0.48958333333333331</v>
      </c>
      <c r="H77" s="57">
        <v>7.9861111111111105E-2</v>
      </c>
      <c r="I77" s="56">
        <v>15</v>
      </c>
      <c r="J77" s="31" t="s">
        <v>61</v>
      </c>
      <c r="K77" s="32"/>
      <c r="L77" s="57">
        <v>0.46875</v>
      </c>
      <c r="M77" s="57">
        <v>5.9027777777777783E-2</v>
      </c>
      <c r="N77" s="56">
        <v>45</v>
      </c>
      <c r="O77" s="91" t="s">
        <v>31</v>
      </c>
      <c r="P77" s="28"/>
      <c r="Q77" s="57">
        <v>0.47916666666666669</v>
      </c>
      <c r="R77" s="57">
        <v>6.9444444444444434E-2</v>
      </c>
      <c r="S77" s="56">
        <v>30</v>
      </c>
      <c r="T77" s="31" t="s">
        <v>32</v>
      </c>
      <c r="V77" s="57">
        <v>0.48958333333333331</v>
      </c>
      <c r="W77" s="57">
        <v>7.9861111111111105E-2</v>
      </c>
      <c r="X77" s="56">
        <v>15</v>
      </c>
      <c r="Y77" s="31" t="s">
        <v>35</v>
      </c>
    </row>
    <row r="78" spans="1:25" x14ac:dyDescent="0.3">
      <c r="A78"/>
      <c r="B78" s="10"/>
      <c r="C78" s="68" t="s">
        <v>14</v>
      </c>
      <c r="D78" s="10">
        <f>SUM(D70:D77)</f>
        <v>110</v>
      </c>
      <c r="I78" s="10">
        <f>SUM(I75:I77)+$D70+$D71</f>
        <v>110</v>
      </c>
      <c r="N78" s="10">
        <f>SUM(N75:N77)+$D70+$D71</f>
        <v>110</v>
      </c>
      <c r="S78" s="10">
        <f>SUM(S75:S77)+$D70+$D71</f>
        <v>110</v>
      </c>
      <c r="X78" s="10">
        <f>SUM(X75:X77)+$D70+$D71</f>
        <v>110</v>
      </c>
    </row>
    <row r="79" spans="1:25" x14ac:dyDescent="0.3">
      <c r="A79"/>
      <c r="B79" s="10"/>
      <c r="C79" s="68"/>
      <c r="D79" s="10"/>
      <c r="I79" s="10"/>
      <c r="N79" s="10"/>
      <c r="S79" s="10"/>
      <c r="X79" s="10"/>
    </row>
    <row r="80" spans="1:25" x14ac:dyDescent="0.3">
      <c r="A80"/>
      <c r="B80" s="10"/>
      <c r="C80" s="68"/>
      <c r="D80" s="161" t="s">
        <v>24</v>
      </c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X80" s="10"/>
    </row>
    <row r="82" spans="1:25" x14ac:dyDescent="0.3">
      <c r="A82"/>
      <c r="B82" s="10"/>
      <c r="C82" s="10"/>
      <c r="D82"/>
      <c r="E82" t="s">
        <v>25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t="s">
        <v>26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A84"/>
      <c r="B84" s="10"/>
      <c r="C84" s="10"/>
      <c r="D84"/>
      <c r="E84" s="51" t="s">
        <v>36</v>
      </c>
      <c r="F84"/>
      <c r="G84" s="10"/>
      <c r="H84" s="1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7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151</v>
      </c>
      <c r="B1" s="10"/>
      <c r="C1" s="10"/>
    </row>
    <row r="2" spans="1:24" customFormat="1" x14ac:dyDescent="0.3">
      <c r="A2" s="16"/>
      <c r="B2" s="159">
        <v>4</v>
      </c>
      <c r="C2" s="159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9"/>
      <c r="C3" s="159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9"/>
      <c r="C4" s="15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3" t="s">
        <v>4</v>
      </c>
      <c r="C6" s="203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16"/>
      <c r="L6" s="203" t="s">
        <v>4</v>
      </c>
      <c r="M6" s="203"/>
      <c r="N6" s="53" t="s">
        <v>5</v>
      </c>
      <c r="O6" s="55" t="s">
        <v>6</v>
      </c>
      <c r="P6" s="19"/>
      <c r="Q6" s="178" t="s">
        <v>4</v>
      </c>
      <c r="R6" s="179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6" t="s">
        <v>29</v>
      </c>
      <c r="C8" s="217"/>
      <c r="D8" s="217"/>
      <c r="E8" s="218"/>
      <c r="F8" s="20"/>
      <c r="G8" s="216" t="s">
        <v>52</v>
      </c>
      <c r="H8" s="217"/>
      <c r="I8" s="217"/>
      <c r="J8" s="218"/>
      <c r="K8" s="21"/>
      <c r="L8" s="216" t="s">
        <v>30</v>
      </c>
      <c r="M8" s="217"/>
      <c r="N8" s="217"/>
      <c r="O8" s="218"/>
      <c r="P8" s="20"/>
      <c r="Q8" s="216" t="s">
        <v>37</v>
      </c>
      <c r="R8" s="217"/>
      <c r="S8" s="217"/>
      <c r="T8" s="218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08">
        <v>0.41666666666666669</v>
      </c>
      <c r="H9" s="208">
        <v>0.5</v>
      </c>
      <c r="I9" s="214">
        <v>45</v>
      </c>
      <c r="J9" s="215" t="s">
        <v>142</v>
      </c>
      <c r="K9" s="32"/>
      <c r="L9" s="82">
        <v>0.41666666666666669</v>
      </c>
      <c r="M9" s="82">
        <v>0.5</v>
      </c>
      <c r="N9" s="56">
        <v>15</v>
      </c>
      <c r="O9" s="143" t="s">
        <v>60</v>
      </c>
      <c r="P9" s="27"/>
      <c r="Q9" s="208">
        <v>0.41666666666666669</v>
      </c>
      <c r="R9" s="208">
        <v>0.5</v>
      </c>
      <c r="S9" s="210">
        <v>55</v>
      </c>
      <c r="T9" s="212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09"/>
      <c r="H10" s="209"/>
      <c r="I10" s="214"/>
      <c r="J10" s="215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3" t="s">
        <v>62</v>
      </c>
      <c r="P10" s="27"/>
      <c r="Q10" s="209"/>
      <c r="R10" s="209"/>
      <c r="S10" s="211"/>
      <c r="T10" s="213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3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3" t="s">
        <v>142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75" t="s">
        <v>84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7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61" t="s">
        <v>88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"/>
    </row>
    <row r="17" spans="1:20" customFormat="1" x14ac:dyDescent="0.3">
      <c r="A17" s="16"/>
      <c r="B17" s="15"/>
      <c r="C17" s="15"/>
      <c r="D17" s="16"/>
      <c r="E17" s="16"/>
      <c r="F17" s="16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B18" s="10"/>
      <c r="C18" s="10"/>
      <c r="E18" t="s">
        <v>65</v>
      </c>
      <c r="G18" s="10"/>
      <c r="H18" s="10"/>
    </row>
    <row r="19" spans="1:20" customFormat="1" x14ac:dyDescent="0.3">
      <c r="B19" s="10"/>
      <c r="C19" s="10"/>
      <c r="E19" t="s">
        <v>26</v>
      </c>
      <c r="G19" s="10"/>
      <c r="H19" s="10"/>
    </row>
    <row r="20" spans="1:20" customFormat="1" x14ac:dyDescent="0.3">
      <c r="A20" s="16"/>
      <c r="B20" s="15"/>
      <c r="C20" s="15"/>
      <c r="D20" s="16"/>
      <c r="E20" s="51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3" spans="1:24" customFormat="1" x14ac:dyDescent="0.3">
      <c r="B33" s="10"/>
      <c r="C33" s="10"/>
    </row>
    <row r="35" spans="1:24" x14ac:dyDescent="0.3">
      <c r="B35" s="159">
        <v>4</v>
      </c>
      <c r="C35" s="159"/>
      <c r="D35" s="2" t="s">
        <v>86</v>
      </c>
      <c r="E35" s="2"/>
      <c r="F35" s="2"/>
      <c r="G35" s="2"/>
      <c r="H35" s="2"/>
      <c r="I35" s="6"/>
      <c r="J35"/>
      <c r="K35"/>
    </row>
    <row r="36" spans="1:24" x14ac:dyDescent="0.3">
      <c r="B36" s="159"/>
      <c r="C36" s="159"/>
      <c r="D36" s="8" t="s">
        <v>87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112</v>
      </c>
      <c r="B37" s="159"/>
      <c r="C37" s="159"/>
      <c r="D37" s="24" t="s">
        <v>2</v>
      </c>
      <c r="E37" s="24"/>
      <c r="F37" s="24"/>
      <c r="G37" s="24"/>
      <c r="H37" s="24"/>
      <c r="I37"/>
      <c r="J37"/>
      <c r="K37"/>
    </row>
    <row r="38" spans="1:24" x14ac:dyDescent="0.3">
      <c r="A38" s="16" t="s">
        <v>114</v>
      </c>
    </row>
    <row r="39" spans="1:24" ht="14.4" customHeight="1" x14ac:dyDescent="0.3">
      <c r="B39" s="203" t="s">
        <v>4</v>
      </c>
      <c r="C39" s="203"/>
      <c r="D39" s="53" t="s">
        <v>5</v>
      </c>
      <c r="E39" s="55" t="s">
        <v>6</v>
      </c>
      <c r="F39" s="19"/>
      <c r="G39" s="178" t="s">
        <v>4</v>
      </c>
      <c r="H39" s="179"/>
      <c r="I39" s="53" t="s">
        <v>5</v>
      </c>
      <c r="J39" s="55" t="s">
        <v>6</v>
      </c>
      <c r="L39" s="203" t="s">
        <v>4</v>
      </c>
      <c r="M39" s="203"/>
      <c r="N39" s="53" t="s">
        <v>5</v>
      </c>
      <c r="O39" s="55" t="s">
        <v>6</v>
      </c>
      <c r="P39" s="19"/>
      <c r="Q39" s="178" t="s">
        <v>4</v>
      </c>
      <c r="R39" s="179"/>
      <c r="S39" s="53" t="s">
        <v>5</v>
      </c>
      <c r="T39" s="55" t="s">
        <v>6</v>
      </c>
      <c r="V39" t="s">
        <v>98</v>
      </c>
      <c r="W39"/>
      <c r="X39"/>
    </row>
    <row r="40" spans="1:24" ht="13.8" customHeight="1" x14ac:dyDescent="0.3">
      <c r="B40" s="77"/>
      <c r="C40" s="77"/>
      <c r="D40" s="78"/>
      <c r="E40" s="77"/>
      <c r="F40" s="77"/>
      <c r="G40" s="77"/>
      <c r="H40" s="77"/>
      <c r="I40" s="78"/>
      <c r="J40" s="77"/>
      <c r="L40" s="77"/>
      <c r="M40" s="77"/>
      <c r="N40" s="78"/>
      <c r="O40" s="77"/>
      <c r="P40" s="77"/>
      <c r="Q40" s="77"/>
      <c r="R40" s="77"/>
      <c r="S40" s="78"/>
      <c r="T40" s="77"/>
      <c r="V40"/>
      <c r="W40"/>
      <c r="X40"/>
    </row>
    <row r="41" spans="1:24" ht="13.8" customHeight="1" x14ac:dyDescent="0.3">
      <c r="D41" t="s">
        <v>48</v>
      </c>
      <c r="E41"/>
      <c r="F41"/>
      <c r="G41"/>
      <c r="H41"/>
      <c r="I41" s="219" t="s">
        <v>49</v>
      </c>
      <c r="J41" s="219"/>
      <c r="L41" s="15"/>
      <c r="M41" s="15"/>
      <c r="N41" t="s">
        <v>48</v>
      </c>
      <c r="O41" s="18"/>
      <c r="P41" s="18"/>
      <c r="Q41" s="18"/>
      <c r="R41" s="18"/>
      <c r="S41" t="s">
        <v>48</v>
      </c>
      <c r="T41" s="18"/>
      <c r="V41"/>
      <c r="W41"/>
      <c r="X41"/>
    </row>
    <row r="42" spans="1:24" s="21" customFormat="1" ht="15.6" x14ac:dyDescent="0.3">
      <c r="B42" s="220" t="s">
        <v>29</v>
      </c>
      <c r="C42" s="221"/>
      <c r="D42" s="221"/>
      <c r="E42" s="222"/>
      <c r="F42" s="20"/>
      <c r="G42" s="220" t="s">
        <v>52</v>
      </c>
      <c r="H42" s="221"/>
      <c r="I42" s="221"/>
      <c r="J42" s="222"/>
      <c r="L42" s="220" t="s">
        <v>30</v>
      </c>
      <c r="M42" s="221"/>
      <c r="N42" s="221"/>
      <c r="O42" s="222"/>
      <c r="P42" s="20"/>
      <c r="Q42" s="220" t="s">
        <v>37</v>
      </c>
      <c r="R42" s="221"/>
      <c r="S42" s="221"/>
      <c r="T42" s="222"/>
      <c r="V42"/>
      <c r="W42"/>
      <c r="X42"/>
    </row>
    <row r="43" spans="1:24" ht="28.8" x14ac:dyDescent="0.3">
      <c r="B43" s="82">
        <v>0.41666666666666669</v>
      </c>
      <c r="C43" s="82">
        <v>0.5</v>
      </c>
      <c r="D43" s="56">
        <v>30</v>
      </c>
      <c r="E43" s="36" t="s">
        <v>89</v>
      </c>
      <c r="F43" s="28"/>
      <c r="G43" s="208">
        <v>0.41666666666666669</v>
      </c>
      <c r="H43" s="208">
        <v>0.5</v>
      </c>
      <c r="I43" s="214">
        <v>45</v>
      </c>
      <c r="J43" s="223" t="s">
        <v>31</v>
      </c>
      <c r="K43" s="32"/>
      <c r="L43" s="82">
        <v>0.41666666666666669</v>
      </c>
      <c r="M43" s="82">
        <v>0.5</v>
      </c>
      <c r="N43" s="56">
        <v>15</v>
      </c>
      <c r="O43" s="36" t="s">
        <v>60</v>
      </c>
      <c r="P43" s="28"/>
      <c r="Q43" s="208">
        <v>0.41666666666666669</v>
      </c>
      <c r="R43" s="208">
        <v>0.5</v>
      </c>
      <c r="S43" s="210">
        <v>55</v>
      </c>
      <c r="T43" s="224" t="s">
        <v>62</v>
      </c>
      <c r="V43" t="s">
        <v>99</v>
      </c>
      <c r="W43"/>
      <c r="X43"/>
    </row>
    <row r="44" spans="1:24" ht="28.8" x14ac:dyDescent="0.3">
      <c r="B44" s="57">
        <f>B43+TIME(0,$D43,0)</f>
        <v>0.4375</v>
      </c>
      <c r="C44" s="57">
        <f>C43+TIME(0,$D43,0)</f>
        <v>0.52083333333333337</v>
      </c>
      <c r="D44" s="56">
        <v>15</v>
      </c>
      <c r="E44" s="36" t="s">
        <v>60</v>
      </c>
      <c r="F44" s="28"/>
      <c r="G44" s="209"/>
      <c r="H44" s="209"/>
      <c r="I44" s="214"/>
      <c r="J44" s="223"/>
      <c r="K44" s="32"/>
      <c r="L44" s="57">
        <f>L43+TIME(0,$N43,0)</f>
        <v>0.42708333333333337</v>
      </c>
      <c r="M44" s="57">
        <f>M43+TIME(0,$N43,0)</f>
        <v>0.51041666666666663</v>
      </c>
      <c r="N44" s="56">
        <v>55</v>
      </c>
      <c r="O44" s="36" t="s">
        <v>62</v>
      </c>
      <c r="P44" s="28"/>
      <c r="Q44" s="209"/>
      <c r="R44" s="209"/>
      <c r="S44" s="211"/>
      <c r="T44" s="225"/>
      <c r="V44" t="s">
        <v>101</v>
      </c>
      <c r="W44"/>
      <c r="X44"/>
    </row>
    <row r="45" spans="1:24" ht="28.8" customHeight="1" x14ac:dyDescent="0.3">
      <c r="B45" s="57">
        <f>B44+TIME(0,$D44,0)</f>
        <v>0.44791666666666669</v>
      </c>
      <c r="C45" s="57">
        <f>C44+TIME(0,$D44,0)</f>
        <v>0.53125</v>
      </c>
      <c r="D45" s="56">
        <v>55</v>
      </c>
      <c r="E45" s="36" t="s">
        <v>62</v>
      </c>
      <c r="F45" s="28"/>
      <c r="G45" s="57">
        <f>G43+TIME(0,I43,0)</f>
        <v>0.44791666666666669</v>
      </c>
      <c r="H45" s="57">
        <f>H43+TIME(0,I43,0)</f>
        <v>0.53125</v>
      </c>
      <c r="I45" s="56">
        <v>55</v>
      </c>
      <c r="J45" s="36" t="s">
        <v>62</v>
      </c>
      <c r="K45" s="32"/>
      <c r="L45" s="57">
        <f>L44+TIME(0,$N44,0)</f>
        <v>0.46527777777777779</v>
      </c>
      <c r="M45" s="57">
        <f>M44+TIME(0,$N44,0)</f>
        <v>0.54861111111111105</v>
      </c>
      <c r="N45" s="56">
        <v>30</v>
      </c>
      <c r="O45" s="36" t="s">
        <v>89</v>
      </c>
      <c r="P45" s="28"/>
      <c r="Q45" s="57">
        <f>Q43+TIME(0,S43,0)</f>
        <v>0.4548611111111111</v>
      </c>
      <c r="R45" s="57">
        <f>R43+TIME(0,S43,0)</f>
        <v>0.53819444444444442</v>
      </c>
      <c r="S45" s="56">
        <v>45</v>
      </c>
      <c r="T45" s="91" t="s">
        <v>31</v>
      </c>
      <c r="V45" t="s">
        <v>101</v>
      </c>
      <c r="W45" t="s">
        <v>101</v>
      </c>
      <c r="X45">
        <f>SUMIF(V$43:V$48,"=p",D$43:D$48)</f>
        <v>70</v>
      </c>
    </row>
    <row r="46" spans="1:24" ht="14.4" customHeight="1" x14ac:dyDescent="0.3">
      <c r="B46" s="76"/>
      <c r="C46" s="76"/>
      <c r="D46" s="27"/>
      <c r="E46" s="27"/>
      <c r="F46" s="27"/>
      <c r="G46" s="76"/>
      <c r="H46" s="76"/>
      <c r="I46" s="27"/>
      <c r="J46" s="27"/>
      <c r="K46" s="32"/>
      <c r="L46" s="76"/>
      <c r="M46" s="76"/>
      <c r="N46" s="27"/>
      <c r="O46" s="27"/>
      <c r="P46" s="27"/>
      <c r="Q46" s="76"/>
      <c r="R46" s="76"/>
      <c r="S46" s="27"/>
      <c r="T46" s="27"/>
      <c r="V46"/>
      <c r="W46" t="s">
        <v>99</v>
      </c>
      <c r="X46">
        <f>SUMIF(V$43:V$48,"=T",D$43:D$48)</f>
        <v>30</v>
      </c>
    </row>
    <row r="47" spans="1:24" s="17" customFormat="1" ht="14.4" customHeight="1" x14ac:dyDescent="0.3">
      <c r="B47" s="81"/>
      <c r="C47" s="81"/>
      <c r="D47" s="202" t="s">
        <v>11</v>
      </c>
      <c r="E47" s="202"/>
      <c r="F47" s="202"/>
      <c r="G47" s="202"/>
      <c r="H47" s="202"/>
      <c r="I47" s="202"/>
      <c r="J47" s="28"/>
      <c r="K47" s="93"/>
      <c r="L47" s="81"/>
      <c r="M47" s="81"/>
      <c r="N47" s="28"/>
      <c r="O47" s="28"/>
      <c r="P47" s="28"/>
      <c r="Q47" s="81"/>
      <c r="R47" s="81"/>
      <c r="S47" s="28"/>
      <c r="T47" s="28"/>
      <c r="V47"/>
      <c r="W47" t="s">
        <v>100</v>
      </c>
      <c r="X47">
        <f>SUMIF(V$43:V$48,"=A",D$43:D$48)</f>
        <v>10</v>
      </c>
    </row>
    <row r="48" spans="1:24" s="17" customFormat="1" ht="14.4" customHeight="1" x14ac:dyDescent="0.3">
      <c r="B48" s="94">
        <f>B45+TIME(0,D45,0)</f>
        <v>0.4861111111111111</v>
      </c>
      <c r="C48" s="94">
        <f>C45+TIME(0,D45,0)</f>
        <v>0.56944444444444442</v>
      </c>
      <c r="D48" s="56">
        <v>10</v>
      </c>
      <c r="E48" s="190" t="s">
        <v>84</v>
      </c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2"/>
      <c r="V48" t="s">
        <v>100</v>
      </c>
      <c r="W48"/>
      <c r="X48"/>
    </row>
    <row r="49" spans="1:24" hidden="1" x14ac:dyDescent="0.3">
      <c r="A49"/>
      <c r="B49" s="10"/>
      <c r="C49" s="68" t="s">
        <v>14</v>
      </c>
      <c r="D49" s="10">
        <f>SUM(D43:D48)</f>
        <v>110</v>
      </c>
      <c r="E49" s="18"/>
      <c r="F49" s="18"/>
      <c r="G49" s="18"/>
      <c r="H49" s="18"/>
      <c r="I49" s="10">
        <f>SUM(I43:I45)+D48</f>
        <v>110</v>
      </c>
      <c r="J49" s="18"/>
      <c r="N49" s="10">
        <f>SUM(N43:N45)+D48</f>
        <v>110</v>
      </c>
      <c r="S49" s="10">
        <f>SUM(S43:S45)+D48</f>
        <v>110</v>
      </c>
      <c r="V49"/>
      <c r="W49"/>
      <c r="X49"/>
    </row>
    <row r="50" spans="1:24" x14ac:dyDescent="0.3">
      <c r="D50" s="15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D51" s="161" t="s">
        <v>88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V51"/>
      <c r="W51"/>
      <c r="X51"/>
    </row>
    <row r="52" spans="1:24" x14ac:dyDescent="0.3">
      <c r="V52"/>
      <c r="W52"/>
      <c r="X52"/>
    </row>
    <row r="53" spans="1:24" customFormat="1" x14ac:dyDescent="0.3">
      <c r="B53" s="10"/>
      <c r="C53" s="10"/>
      <c r="E53" t="s">
        <v>65</v>
      </c>
      <c r="G53" s="10"/>
      <c r="H53" s="10"/>
    </row>
    <row r="54" spans="1:24" customFormat="1" x14ac:dyDescent="0.3">
      <c r="B54" s="10"/>
      <c r="C54" s="10"/>
      <c r="E54" t="s">
        <v>26</v>
      </c>
      <c r="G54" s="10"/>
      <c r="H54" s="10"/>
    </row>
    <row r="55" spans="1:24" x14ac:dyDescent="0.3">
      <c r="E55" s="51" t="s">
        <v>36</v>
      </c>
    </row>
    <row r="57" spans="1:24" x14ac:dyDescent="0.3">
      <c r="A57" t="s">
        <v>73</v>
      </c>
    </row>
    <row r="60" spans="1:24" x14ac:dyDescent="0.3">
      <c r="B60" s="159">
        <v>4</v>
      </c>
      <c r="C60" s="159"/>
      <c r="D60" s="2" t="s">
        <v>0</v>
      </c>
      <c r="E60" s="2"/>
      <c r="F60" s="2"/>
      <c r="G60" s="2"/>
      <c r="H60"/>
      <c r="I60" s="6"/>
      <c r="J60"/>
      <c r="K60"/>
    </row>
    <row r="61" spans="1:24" x14ac:dyDescent="0.3">
      <c r="B61" s="159"/>
      <c r="C61" s="159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159"/>
      <c r="C62" s="159"/>
      <c r="D62" s="24" t="s">
        <v>2</v>
      </c>
      <c r="E62" s="24"/>
      <c r="F62" s="24"/>
      <c r="G62" s="24"/>
      <c r="H62"/>
      <c r="I62"/>
      <c r="J62"/>
      <c r="K62"/>
    </row>
    <row r="64" spans="1:24" x14ac:dyDescent="0.3">
      <c r="B64" s="203" t="s">
        <v>4</v>
      </c>
      <c r="C64" s="203"/>
      <c r="D64" s="53" t="s">
        <v>5</v>
      </c>
      <c r="E64" s="55" t="s">
        <v>6</v>
      </c>
      <c r="F64" s="19"/>
      <c r="G64" s="178" t="s">
        <v>4</v>
      </c>
      <c r="H64" s="179"/>
      <c r="I64" s="53" t="s">
        <v>5</v>
      </c>
      <c r="J64" s="55" t="s">
        <v>6</v>
      </c>
      <c r="L64" s="203" t="s">
        <v>4</v>
      </c>
      <c r="M64" s="203"/>
      <c r="N64" s="53" t="s">
        <v>5</v>
      </c>
      <c r="O64" s="55" t="s">
        <v>6</v>
      </c>
      <c r="P64" s="19"/>
      <c r="Q64" s="178" t="s">
        <v>4</v>
      </c>
      <c r="R64" s="179"/>
      <c r="S64" s="53" t="s">
        <v>5</v>
      </c>
      <c r="T64" s="55" t="s">
        <v>6</v>
      </c>
    </row>
    <row r="65" spans="1:20" x14ac:dyDescent="0.3">
      <c r="B65" s="77"/>
      <c r="C65" s="77"/>
      <c r="D65" s="78"/>
      <c r="E65" s="77"/>
      <c r="F65" s="77"/>
      <c r="G65" s="77"/>
      <c r="H65" s="77"/>
      <c r="I65" s="78"/>
      <c r="J65" s="77"/>
      <c r="L65" s="77"/>
      <c r="M65" s="77"/>
      <c r="N65" s="78"/>
      <c r="O65" s="77"/>
      <c r="P65" s="77"/>
      <c r="Q65" s="77"/>
      <c r="R65" s="77"/>
      <c r="S65" s="78"/>
      <c r="T65" s="77"/>
    </row>
    <row r="66" spans="1:20" x14ac:dyDescent="0.3">
      <c r="D66" t="s">
        <v>48</v>
      </c>
      <c r="E66"/>
      <c r="F66"/>
      <c r="G66"/>
      <c r="H66"/>
      <c r="I66" s="219" t="s">
        <v>49</v>
      </c>
      <c r="J66" s="219"/>
      <c r="L66" s="15"/>
      <c r="M66" s="15"/>
      <c r="N66" t="s">
        <v>48</v>
      </c>
      <c r="O66" s="18"/>
      <c r="P66" s="18"/>
      <c r="Q66" s="18"/>
      <c r="R66" s="18"/>
      <c r="S66" t="s">
        <v>48</v>
      </c>
      <c r="T66" s="18"/>
    </row>
    <row r="67" spans="1:20" ht="15.6" x14ac:dyDescent="0.3">
      <c r="A67" s="21"/>
      <c r="B67" s="220" t="s">
        <v>29</v>
      </c>
      <c r="C67" s="221"/>
      <c r="D67" s="221"/>
      <c r="E67" s="222"/>
      <c r="F67" s="20"/>
      <c r="G67" s="220" t="s">
        <v>52</v>
      </c>
      <c r="H67" s="221"/>
      <c r="I67" s="221"/>
      <c r="J67" s="222"/>
      <c r="K67" s="21"/>
      <c r="L67" s="220" t="s">
        <v>30</v>
      </c>
      <c r="M67" s="221"/>
      <c r="N67" s="221"/>
      <c r="O67" s="222"/>
      <c r="P67" s="20"/>
      <c r="Q67" s="220" t="s">
        <v>37</v>
      </c>
      <c r="R67" s="221"/>
      <c r="S67" s="221"/>
      <c r="T67" s="222"/>
    </row>
    <row r="68" spans="1:20" ht="28.8" x14ac:dyDescent="0.3">
      <c r="B68" s="75">
        <v>0.4236111111111111</v>
      </c>
      <c r="C68" s="75">
        <v>0.51388888888888895</v>
      </c>
      <c r="D68" s="56">
        <v>30</v>
      </c>
      <c r="E68" s="36" t="s">
        <v>32</v>
      </c>
      <c r="F68" s="28"/>
      <c r="G68" s="227">
        <v>0.4236111111111111</v>
      </c>
      <c r="H68" s="227">
        <v>0.51388888888888895</v>
      </c>
      <c r="I68" s="214">
        <v>45</v>
      </c>
      <c r="J68" s="223" t="s">
        <v>31</v>
      </c>
      <c r="K68" s="32"/>
      <c r="L68" s="75">
        <v>0.4236111111111111</v>
      </c>
      <c r="M68" s="75">
        <v>0.51388888888888895</v>
      </c>
      <c r="N68" s="56">
        <v>15</v>
      </c>
      <c r="O68" s="36" t="s">
        <v>60</v>
      </c>
      <c r="P68" s="28"/>
      <c r="Q68" s="75">
        <v>0.4236111111111111</v>
      </c>
      <c r="R68" s="75">
        <v>0.51388888888888895</v>
      </c>
      <c r="S68" s="56">
        <v>55</v>
      </c>
      <c r="T68" s="36" t="s">
        <v>62</v>
      </c>
    </row>
    <row r="69" spans="1:20" ht="28.8" x14ac:dyDescent="0.3">
      <c r="B69" s="57">
        <v>0.44444444444444442</v>
      </c>
      <c r="C69" s="57">
        <v>0.53472222222222221</v>
      </c>
      <c r="D69" s="56">
        <v>15</v>
      </c>
      <c r="E69" s="36" t="s">
        <v>60</v>
      </c>
      <c r="F69" s="28"/>
      <c r="G69" s="228"/>
      <c r="H69" s="228"/>
      <c r="I69" s="214"/>
      <c r="J69" s="223"/>
      <c r="K69" s="32"/>
      <c r="L69" s="57">
        <v>0.43402777777777773</v>
      </c>
      <c r="M69" s="57">
        <v>0.52430555555555558</v>
      </c>
      <c r="N69" s="56">
        <v>55</v>
      </c>
      <c r="O69" s="36" t="s">
        <v>62</v>
      </c>
      <c r="P69" s="28"/>
      <c r="Q69" s="226">
        <v>0.46180555555555558</v>
      </c>
      <c r="R69" s="226">
        <v>5.2083333333333336E-2</v>
      </c>
      <c r="S69" s="214">
        <v>45</v>
      </c>
      <c r="T69" s="223" t="s">
        <v>31</v>
      </c>
    </row>
    <row r="70" spans="1:20" x14ac:dyDescent="0.3">
      <c r="B70" s="57">
        <v>0.4548611111111111</v>
      </c>
      <c r="C70" s="57">
        <v>4.5138888888888888E-2</v>
      </c>
      <c r="D70" s="56">
        <v>55</v>
      </c>
      <c r="E70" s="36" t="s">
        <v>62</v>
      </c>
      <c r="F70" s="28"/>
      <c r="G70" s="57">
        <v>0.4548611111111111</v>
      </c>
      <c r="H70" s="57">
        <v>4.5138888888888888E-2</v>
      </c>
      <c r="I70" s="56">
        <v>55</v>
      </c>
      <c r="J70" s="36" t="s">
        <v>62</v>
      </c>
      <c r="K70" s="32"/>
      <c r="L70" s="57">
        <v>0.47222222222222227</v>
      </c>
      <c r="M70" s="57">
        <v>6.25E-2</v>
      </c>
      <c r="N70" s="56">
        <v>30</v>
      </c>
      <c r="O70" s="36" t="s">
        <v>32</v>
      </c>
      <c r="P70" s="28"/>
      <c r="Q70" s="226"/>
      <c r="R70" s="226"/>
      <c r="S70" s="214"/>
      <c r="T70" s="223"/>
    </row>
    <row r="71" spans="1:20" x14ac:dyDescent="0.3">
      <c r="A71"/>
      <c r="B71" s="10"/>
      <c r="C71" s="68" t="s">
        <v>14</v>
      </c>
      <c r="D71" s="10">
        <f>SUM(D68:D70)</f>
        <v>100</v>
      </c>
      <c r="E71" s="18"/>
      <c r="F71" s="18"/>
      <c r="G71" s="18"/>
      <c r="H71" s="18"/>
      <c r="I71" s="10">
        <f>SUM(I68:I70)</f>
        <v>100</v>
      </c>
      <c r="J71" s="18"/>
      <c r="N71" s="10">
        <f>SUM(N68:N70)</f>
        <v>100</v>
      </c>
      <c r="S71" s="10">
        <f>SUM(S68:S70)</f>
        <v>100</v>
      </c>
    </row>
    <row r="72" spans="1:20" x14ac:dyDescent="0.3">
      <c r="D72" s="15"/>
      <c r="E72" s="18"/>
      <c r="F72" s="18"/>
      <c r="G72" s="18"/>
      <c r="H72" s="18"/>
      <c r="I72" s="18"/>
      <c r="J72" s="18"/>
    </row>
    <row r="73" spans="1:20" x14ac:dyDescent="0.3">
      <c r="D73" s="161" t="s">
        <v>24</v>
      </c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</row>
    <row r="75" spans="1:20" x14ac:dyDescent="0.3">
      <c r="A75"/>
      <c r="B75" s="10"/>
      <c r="C75" s="10"/>
      <c r="D75"/>
      <c r="E75" t="s">
        <v>65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A76"/>
      <c r="B76" s="10"/>
      <c r="C76" s="10"/>
      <c r="D76"/>
      <c r="E76" t="s">
        <v>26</v>
      </c>
      <c r="F76"/>
      <c r="G76" s="10"/>
      <c r="H76" s="10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3">
      <c r="E77" s="51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151</v>
      </c>
    </row>
    <row r="2" spans="1:10" x14ac:dyDescent="0.3">
      <c r="B2" s="159">
        <v>5</v>
      </c>
      <c r="C2" s="159"/>
      <c r="E2" s="134" t="s">
        <v>150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16" spans="1:10" x14ac:dyDescent="0.3">
      <c r="D16" s="161" t="s">
        <v>88</v>
      </c>
      <c r="E16" s="161"/>
      <c r="F16" s="6"/>
      <c r="J16" s="6"/>
    </row>
    <row r="39" spans="1:14" x14ac:dyDescent="0.3">
      <c r="B39" s="159">
        <v>5</v>
      </c>
      <c r="C39" s="159"/>
      <c r="D39" s="2" t="s">
        <v>86</v>
      </c>
      <c r="E39" s="2"/>
      <c r="F39" s="6"/>
      <c r="G39" s="6"/>
    </row>
    <row r="40" spans="1:14" x14ac:dyDescent="0.3">
      <c r="B40" s="159"/>
      <c r="C40" s="159"/>
      <c r="D40" s="8" t="s">
        <v>87</v>
      </c>
      <c r="E40" s="8"/>
      <c r="F40" s="6"/>
      <c r="G40" s="6"/>
    </row>
    <row r="41" spans="1:14" x14ac:dyDescent="0.3">
      <c r="A41" t="s">
        <v>112</v>
      </c>
      <c r="B41" s="159"/>
      <c r="C41" s="159"/>
      <c r="D41" s="24" t="s">
        <v>2</v>
      </c>
      <c r="E41" s="24"/>
      <c r="F41" s="83"/>
      <c r="G41" s="83"/>
    </row>
    <row r="42" spans="1:14" x14ac:dyDescent="0.3">
      <c r="G42" t="s">
        <v>98</v>
      </c>
    </row>
    <row r="43" spans="1:14" x14ac:dyDescent="0.3">
      <c r="B43" s="160" t="s">
        <v>4</v>
      </c>
      <c r="C43" s="160"/>
      <c r="D43" s="53" t="s">
        <v>5</v>
      </c>
      <c r="E43" s="13" t="s">
        <v>6</v>
      </c>
    </row>
    <row r="44" spans="1:14" x14ac:dyDescent="0.3">
      <c r="B44" s="82">
        <v>10.416666666666666</v>
      </c>
      <c r="C44" s="82">
        <v>12.5</v>
      </c>
      <c r="D44" s="99">
        <v>15</v>
      </c>
      <c r="E44" s="90" t="s">
        <v>63</v>
      </c>
      <c r="G44" t="s">
        <v>100</v>
      </c>
    </row>
    <row r="45" spans="1:14" x14ac:dyDescent="0.3">
      <c r="B45" s="82">
        <f>B44+TIME(0,D44,0)</f>
        <v>10.427083333333332</v>
      </c>
      <c r="C45" s="82">
        <f>C44+TIME(0,D44,0)</f>
        <v>12.510416666666666</v>
      </c>
      <c r="D45" s="99">
        <v>10</v>
      </c>
      <c r="E45" s="38" t="s">
        <v>80</v>
      </c>
      <c r="G45" t="s">
        <v>100</v>
      </c>
    </row>
    <row r="46" spans="1:14" x14ac:dyDescent="0.3">
      <c r="A46" t="s">
        <v>113</v>
      </c>
      <c r="B46" s="82">
        <f>B45+TIME(0,D45,0)</f>
        <v>10.434027777777777</v>
      </c>
      <c r="C46" s="82">
        <f>C45+TIME(0,D45,0)</f>
        <v>12.517361111111111</v>
      </c>
      <c r="D46" s="37">
        <v>10</v>
      </c>
      <c r="E46" s="38" t="s">
        <v>94</v>
      </c>
      <c r="G46" t="s">
        <v>101</v>
      </c>
    </row>
    <row r="47" spans="1:14" ht="27" customHeight="1" x14ac:dyDescent="0.3">
      <c r="A47" t="s">
        <v>115</v>
      </c>
      <c r="B47" s="82">
        <f t="shared" ref="B47:B48" si="2">B46+TIME(0,D46,0)</f>
        <v>10.440972222222221</v>
      </c>
      <c r="C47" s="82">
        <f t="shared" ref="C47:C48" si="3">C46+TIME(0,D46,0)</f>
        <v>12.524305555555555</v>
      </c>
      <c r="D47" s="37">
        <v>65</v>
      </c>
      <c r="E47" s="50" t="s">
        <v>39</v>
      </c>
      <c r="G47" t="s">
        <v>101</v>
      </c>
      <c r="L47" s="60"/>
      <c r="M47" s="60"/>
      <c r="N47" s="60"/>
    </row>
    <row r="48" spans="1:14" x14ac:dyDescent="0.3">
      <c r="B48" s="82">
        <f t="shared" si="2"/>
        <v>10.486111111111111</v>
      </c>
      <c r="C48" s="82">
        <f t="shared" si="3"/>
        <v>12.569444444444445</v>
      </c>
      <c r="D48" s="37">
        <v>10</v>
      </c>
      <c r="E48" s="38" t="s">
        <v>84</v>
      </c>
      <c r="G48" t="s">
        <v>100</v>
      </c>
      <c r="H48" t="s">
        <v>101</v>
      </c>
      <c r="I48">
        <f ca="1">SUMIF(G$45:G$49,"=P",D$45:D$48)</f>
        <v>75</v>
      </c>
      <c r="L48" s="60"/>
      <c r="M48" s="60"/>
      <c r="N48" s="60"/>
    </row>
    <row r="49" spans="1:12" hidden="1" x14ac:dyDescent="0.3">
      <c r="C49" s="68" t="s">
        <v>14</v>
      </c>
      <c r="D49" s="10">
        <f>SUM(D45:D48)</f>
        <v>95</v>
      </c>
      <c r="H49" t="s">
        <v>101</v>
      </c>
      <c r="I49">
        <f t="shared" ref="I49" ca="1" si="4">SUMIF(G$45:G$49,"=T",D$45:D$48)</f>
        <v>0</v>
      </c>
    </row>
    <row r="50" spans="1:12" x14ac:dyDescent="0.3">
      <c r="H50" t="s">
        <v>99</v>
      </c>
      <c r="I50">
        <f ca="1">SUMIF(G$45:G$49,"=T",D$45:D$48)</f>
        <v>0</v>
      </c>
    </row>
    <row r="51" spans="1:12" ht="14.4" customHeight="1" x14ac:dyDescent="0.3">
      <c r="D51" s="161" t="s">
        <v>88</v>
      </c>
      <c r="E51" s="161"/>
      <c r="F51" s="6"/>
      <c r="H51" t="s">
        <v>100</v>
      </c>
      <c r="I51">
        <f>SUMIF(G$44:G$48,"=A",D$44:D$48)</f>
        <v>35</v>
      </c>
      <c r="J51" s="6"/>
    </row>
    <row r="53" spans="1:12" x14ac:dyDescent="0.3">
      <c r="K53" s="6"/>
      <c r="L53" s="6"/>
    </row>
    <row r="54" spans="1:12" x14ac:dyDescent="0.3">
      <c r="K54" s="6"/>
      <c r="L54" s="6"/>
    </row>
    <row r="55" spans="1:12" x14ac:dyDescent="0.3">
      <c r="J55" s="27"/>
      <c r="K55" s="28"/>
      <c r="L55" s="6"/>
    </row>
    <row r="56" spans="1:12" x14ac:dyDescent="0.3">
      <c r="K56" s="6"/>
      <c r="L56" s="6"/>
    </row>
    <row r="57" spans="1:12" x14ac:dyDescent="0.3">
      <c r="A57" t="s">
        <v>73</v>
      </c>
      <c r="K57" s="6"/>
      <c r="L57" s="6"/>
    </row>
    <row r="60" spans="1:12" x14ac:dyDescent="0.3">
      <c r="B60" s="159">
        <v>5</v>
      </c>
      <c r="C60" s="159"/>
      <c r="D60" s="2" t="s">
        <v>0</v>
      </c>
      <c r="E60" s="2"/>
    </row>
    <row r="61" spans="1:12" x14ac:dyDescent="0.3">
      <c r="B61" s="159"/>
      <c r="C61" s="159"/>
      <c r="D61" s="8" t="s">
        <v>1</v>
      </c>
      <c r="E61" s="8"/>
    </row>
    <row r="62" spans="1:12" x14ac:dyDescent="0.3">
      <c r="B62" s="159"/>
      <c r="C62" s="159"/>
      <c r="D62" s="24" t="s">
        <v>2</v>
      </c>
      <c r="E62" s="24"/>
    </row>
    <row r="64" spans="1:12" x14ac:dyDescent="0.3">
      <c r="B64" s="160" t="s">
        <v>4</v>
      </c>
      <c r="C64" s="160"/>
      <c r="D64" s="53" t="s">
        <v>5</v>
      </c>
      <c r="E64" s="13" t="s">
        <v>6</v>
      </c>
    </row>
    <row r="65" spans="2:5" x14ac:dyDescent="0.3">
      <c r="B65" s="82">
        <v>0.4236111111111111</v>
      </c>
      <c r="C65" s="82">
        <v>0.51388888888888895</v>
      </c>
      <c r="D65" s="56">
        <v>30</v>
      </c>
      <c r="E65" s="90" t="s">
        <v>63</v>
      </c>
    </row>
    <row r="66" spans="2:5" x14ac:dyDescent="0.3">
      <c r="B66" s="82">
        <v>0.44444444444444442</v>
      </c>
      <c r="C66" s="82">
        <v>0.53472222222222221</v>
      </c>
      <c r="D66" s="37">
        <v>10</v>
      </c>
      <c r="E66" s="38" t="s">
        <v>38</v>
      </c>
    </row>
    <row r="67" spans="2:5" x14ac:dyDescent="0.3">
      <c r="B67" s="82">
        <v>0.4513888888888889</v>
      </c>
      <c r="C67" s="82">
        <v>4.1666666666666664E-2</v>
      </c>
      <c r="D67" s="37">
        <v>10</v>
      </c>
      <c r="E67" s="38" t="s">
        <v>59</v>
      </c>
    </row>
    <row r="68" spans="2:5" x14ac:dyDescent="0.3">
      <c r="B68" s="82">
        <v>0.45833333333333331</v>
      </c>
      <c r="C68" s="82">
        <v>4.8611111111111112E-2</v>
      </c>
      <c r="D68" s="37">
        <v>60</v>
      </c>
      <c r="E68" s="50" t="s">
        <v>39</v>
      </c>
    </row>
    <row r="69" spans="2:5" x14ac:dyDescent="0.3">
      <c r="C69" s="68" t="s">
        <v>14</v>
      </c>
      <c r="D69" s="10">
        <f>SUM(D65:D68)</f>
        <v>110</v>
      </c>
    </row>
    <row r="71" spans="2:5" x14ac:dyDescent="0.3">
      <c r="D71" s="161" t="s">
        <v>24</v>
      </c>
      <c r="E71" s="161"/>
    </row>
  </sheetData>
  <mergeCells count="9">
    <mergeCell ref="B2:C4"/>
    <mergeCell ref="B6:C6"/>
    <mergeCell ref="D16:E16"/>
    <mergeCell ref="D71:E71"/>
    <mergeCell ref="B43:C43"/>
    <mergeCell ref="D51:E51"/>
    <mergeCell ref="B39:C41"/>
    <mergeCell ref="B60:C62"/>
    <mergeCell ref="B64:C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D7" sqref="D7:D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6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9">
        <v>6</v>
      </c>
      <c r="C37" s="159"/>
      <c r="D37" s="2" t="s">
        <v>86</v>
      </c>
      <c r="E37" s="2"/>
      <c r="F37" s="6"/>
      <c r="G37" s="6"/>
    </row>
    <row r="38" spans="1:9" x14ac:dyDescent="0.3">
      <c r="B38" s="159"/>
      <c r="C38" s="159"/>
      <c r="D38" s="8" t="s">
        <v>87</v>
      </c>
      <c r="E38" s="8"/>
      <c r="F38" s="6"/>
      <c r="G38" s="6"/>
    </row>
    <row r="39" spans="1:9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0" t="s">
        <v>4</v>
      </c>
      <c r="C41" s="160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9">
        <v>6</v>
      </c>
      <c r="C58" s="159"/>
      <c r="D58" s="2" t="s">
        <v>0</v>
      </c>
      <c r="E58" s="2"/>
    </row>
    <row r="59" spans="1:9" x14ac:dyDescent="0.3">
      <c r="B59" s="159"/>
      <c r="C59" s="159"/>
      <c r="D59" s="8" t="s">
        <v>1</v>
      </c>
      <c r="E59" s="8"/>
    </row>
    <row r="60" spans="1:9" x14ac:dyDescent="0.3">
      <c r="B60" s="159"/>
      <c r="C60" s="159"/>
      <c r="D60" s="24" t="s">
        <v>2</v>
      </c>
      <c r="E60" s="24"/>
    </row>
    <row r="62" spans="1:9" x14ac:dyDescent="0.3">
      <c r="B62" s="229" t="s">
        <v>4</v>
      </c>
      <c r="C62" s="230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Normal="100" workbookViewId="0">
      <selection activeCell="F16" sqref="F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7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90</v>
      </c>
      <c r="E8" s="144" t="s">
        <v>152</v>
      </c>
      <c r="H8" t="s">
        <v>101</v>
      </c>
    </row>
    <row r="9" spans="1:10" x14ac:dyDescent="0.3">
      <c r="B9" s="82">
        <f>B8+TIME(0,D8,0)</f>
        <v>0.4861111111111111</v>
      </c>
      <c r="C9" s="82">
        <f>C8+TIME(0,D8,0)</f>
        <v>0.56944444444444442</v>
      </c>
      <c r="D9" s="37">
        <v>10</v>
      </c>
      <c r="E9" s="148" t="s">
        <v>84</v>
      </c>
      <c r="H9" t="s">
        <v>100</v>
      </c>
      <c r="I9" t="s">
        <v>101</v>
      </c>
      <c r="J9">
        <f>SUMIF(H$7:H$9,"=P",D$7:D$9)</f>
        <v>90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10</v>
      </c>
    </row>
    <row r="11" spans="1:10" x14ac:dyDescent="0.3">
      <c r="I11" t="s">
        <v>100</v>
      </c>
      <c r="J11">
        <f>SUMIF(H$7:H$9,"=A",D$7:D$9)</f>
        <v>10</v>
      </c>
    </row>
    <row r="12" spans="1:10" x14ac:dyDescent="0.3">
      <c r="D12" s="231"/>
      <c r="E12" s="231"/>
      <c r="F12" s="6"/>
      <c r="J12" s="6"/>
    </row>
    <row r="37" spans="1:10" x14ac:dyDescent="0.3">
      <c r="B37" s="159">
        <v>7</v>
      </c>
      <c r="C37" s="159"/>
      <c r="D37" s="2" t="s">
        <v>86</v>
      </c>
      <c r="E37" s="2"/>
      <c r="F37" s="6"/>
      <c r="G37" s="6"/>
    </row>
    <row r="38" spans="1:10" x14ac:dyDescent="0.3">
      <c r="B38" s="159"/>
      <c r="C38" s="159"/>
      <c r="D38" s="8" t="s">
        <v>87</v>
      </c>
      <c r="E38" s="8"/>
      <c r="F38" s="6"/>
      <c r="G38" s="6"/>
    </row>
    <row r="39" spans="1:10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60" t="s">
        <v>4</v>
      </c>
      <c r="C41" s="160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32"/>
      <c r="E47" s="232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59">
        <v>7</v>
      </c>
      <c r="C55" s="159"/>
      <c r="D55" s="2" t="s">
        <v>0</v>
      </c>
      <c r="E55" s="2"/>
    </row>
    <row r="56" spans="1:5" x14ac:dyDescent="0.3">
      <c r="B56" s="159"/>
      <c r="C56" s="159"/>
      <c r="D56" s="8" t="s">
        <v>1</v>
      </c>
      <c r="E56" s="8"/>
    </row>
    <row r="57" spans="1:5" x14ac:dyDescent="0.3">
      <c r="B57" s="159"/>
      <c r="C57" s="159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60" t="s">
        <v>4</v>
      </c>
      <c r="C59" s="160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32"/>
      <c r="E64" s="232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151</v>
      </c>
      <c r="G1"/>
      <c r="H1"/>
    </row>
    <row r="2" spans="1:14" x14ac:dyDescent="0.3">
      <c r="B2" s="159">
        <v>8</v>
      </c>
      <c r="C2" s="159"/>
      <c r="E2" s="134" t="s">
        <v>150</v>
      </c>
      <c r="F2" s="6"/>
      <c r="G2" s="6"/>
      <c r="H2"/>
    </row>
    <row r="3" spans="1:14" x14ac:dyDescent="0.3">
      <c r="B3" s="159"/>
      <c r="C3" s="159"/>
      <c r="E3" s="135" t="s">
        <v>132</v>
      </c>
      <c r="F3" s="6"/>
      <c r="G3" s="6"/>
      <c r="H3"/>
    </row>
    <row r="4" spans="1:14" x14ac:dyDescent="0.3">
      <c r="B4" s="159"/>
      <c r="C4" s="159"/>
      <c r="D4" s="69"/>
      <c r="E4" s="69"/>
      <c r="F4" s="83"/>
      <c r="G4" s="83"/>
      <c r="H4"/>
    </row>
    <row r="6" spans="1:14" x14ac:dyDescent="0.3">
      <c r="B6" s="160" t="s">
        <v>4</v>
      </c>
      <c r="C6" s="160"/>
      <c r="D6" s="53" t="s">
        <v>5</v>
      </c>
      <c r="E6" s="13" t="s">
        <v>6</v>
      </c>
      <c r="F6" s="12"/>
      <c r="G6" s="229" t="s">
        <v>4</v>
      </c>
      <c r="H6" s="230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</row>
    <row r="9" spans="1:14" x14ac:dyDescent="0.3">
      <c r="B9" s="208">
        <v>0.41666666666666669</v>
      </c>
      <c r="C9" s="208">
        <v>0.5</v>
      </c>
      <c r="D9" s="239">
        <v>45</v>
      </c>
      <c r="E9" s="234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09"/>
      <c r="C10" s="209"/>
      <c r="D10" s="240"/>
      <c r="E10" s="235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7" t="s">
        <v>139</v>
      </c>
      <c r="F11" s="10"/>
      <c r="G11" s="227">
        <f>G10+TIME(0,I10,0)</f>
        <v>0.44791666666666669</v>
      </c>
      <c r="H11" s="227">
        <f>H10+TIME(0,I10,0)</f>
        <v>0.53125</v>
      </c>
      <c r="I11" s="233">
        <v>45</v>
      </c>
      <c r="J11" s="234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49" t="s">
        <v>83</v>
      </c>
      <c r="F12" s="10"/>
      <c r="G12" s="228"/>
      <c r="H12" s="228"/>
      <c r="I12" s="233"/>
      <c r="J12" s="235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36" t="s">
        <v>64</v>
      </c>
      <c r="F14" s="237"/>
      <c r="G14" s="237"/>
      <c r="H14" s="237"/>
      <c r="I14" s="237"/>
      <c r="J14" s="238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75" t="s">
        <v>84</v>
      </c>
      <c r="F15" s="176"/>
      <c r="G15" s="176"/>
      <c r="H15" s="176"/>
      <c r="I15" s="176"/>
      <c r="J15" s="177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3"/>
      <c r="F17" s="173"/>
      <c r="G17" s="173"/>
      <c r="H17" s="173"/>
      <c r="I17" s="173"/>
      <c r="J17" s="173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9">
        <v>8</v>
      </c>
      <c r="C37" s="159"/>
      <c r="D37" s="2" t="s">
        <v>86</v>
      </c>
      <c r="E37" s="2"/>
      <c r="F37" s="6"/>
      <c r="G37" s="6"/>
      <c r="H37"/>
    </row>
    <row r="38" spans="2:14" x14ac:dyDescent="0.3">
      <c r="B38" s="159"/>
      <c r="C38" s="159"/>
      <c r="D38" s="8" t="s">
        <v>87</v>
      </c>
      <c r="E38" s="8"/>
      <c r="F38" s="6"/>
      <c r="G38" s="6"/>
      <c r="H38"/>
    </row>
    <row r="39" spans="2:14" x14ac:dyDescent="0.3">
      <c r="B39" s="159"/>
      <c r="C39" s="159"/>
      <c r="D39" s="24" t="s">
        <v>2</v>
      </c>
      <c r="E39" s="24"/>
      <c r="F39" s="83"/>
      <c r="G39" s="83"/>
      <c r="H39"/>
    </row>
    <row r="41" spans="2:14" x14ac:dyDescent="0.3">
      <c r="B41" s="160" t="s">
        <v>4</v>
      </c>
      <c r="C41" s="160"/>
      <c r="D41" s="53" t="s">
        <v>5</v>
      </c>
      <c r="E41" s="13" t="s">
        <v>6</v>
      </c>
      <c r="F41" s="12"/>
      <c r="G41" s="229" t="s">
        <v>4</v>
      </c>
      <c r="H41" s="230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41" t="s">
        <v>43</v>
      </c>
      <c r="C43" s="242"/>
      <c r="D43" s="242"/>
      <c r="E43" s="243"/>
      <c r="F43" s="10"/>
      <c r="G43" s="241" t="s">
        <v>44</v>
      </c>
      <c r="H43" s="242"/>
      <c r="I43" s="242"/>
      <c r="J43" s="243"/>
    </row>
    <row r="44" spans="2:14" x14ac:dyDescent="0.3">
      <c r="B44" s="208">
        <v>0.41666666666666669</v>
      </c>
      <c r="C44" s="208">
        <v>0.5</v>
      </c>
      <c r="D44" s="239">
        <v>45</v>
      </c>
      <c r="E44" s="247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09"/>
      <c r="C45" s="209"/>
      <c r="D45" s="240"/>
      <c r="E45" s="248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27">
        <f>G45+TIME(0,I45,0)</f>
        <v>0.44791666666666669</v>
      </c>
      <c r="H46" s="227">
        <f>H45+TIME(0,I45,0)</f>
        <v>0.53125</v>
      </c>
      <c r="I46" s="233">
        <v>45</v>
      </c>
      <c r="J46" s="247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28"/>
      <c r="H47" s="228"/>
      <c r="I47" s="233"/>
      <c r="J47" s="248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44" t="s">
        <v>64</v>
      </c>
      <c r="F49" s="245"/>
      <c r="G49" s="245"/>
      <c r="H49" s="245"/>
      <c r="I49" s="245"/>
      <c r="J49" s="246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90" t="s">
        <v>84</v>
      </c>
      <c r="F50" s="191"/>
      <c r="G50" s="191"/>
      <c r="H50" s="191"/>
      <c r="I50" s="191"/>
      <c r="J50" s="192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3"/>
      <c r="F52" s="173"/>
      <c r="G52" s="173"/>
      <c r="H52" s="173"/>
      <c r="I52" s="173"/>
      <c r="J52" s="173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9">
        <v>8</v>
      </c>
      <c r="C61" s="159"/>
      <c r="D61" s="2" t="s">
        <v>0</v>
      </c>
      <c r="E61" s="2"/>
      <c r="F61" s="6"/>
      <c r="G61" s="6"/>
      <c r="H61"/>
    </row>
    <row r="62" spans="1:14" x14ac:dyDescent="0.3">
      <c r="B62" s="159"/>
      <c r="C62" s="159"/>
      <c r="D62" s="8" t="s">
        <v>1</v>
      </c>
      <c r="E62" s="8"/>
      <c r="F62" s="6"/>
      <c r="G62" s="6"/>
      <c r="H62"/>
    </row>
    <row r="63" spans="1:14" x14ac:dyDescent="0.3">
      <c r="B63" s="159"/>
      <c r="C63" s="159"/>
      <c r="D63" s="24" t="s">
        <v>2</v>
      </c>
      <c r="E63" s="24"/>
      <c r="F63" s="83"/>
      <c r="G63" s="83"/>
      <c r="H63"/>
    </row>
    <row r="65" spans="2:10" x14ac:dyDescent="0.3">
      <c r="B65" s="160" t="s">
        <v>4</v>
      </c>
      <c r="C65" s="160"/>
      <c r="D65" s="53" t="s">
        <v>5</v>
      </c>
      <c r="E65" s="13" t="s">
        <v>6</v>
      </c>
      <c r="F65" s="12"/>
      <c r="G65" s="229" t="s">
        <v>4</v>
      </c>
      <c r="H65" s="230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41" t="s">
        <v>43</v>
      </c>
      <c r="C67" s="242"/>
      <c r="D67" s="242"/>
      <c r="E67" s="243"/>
      <c r="F67" s="10"/>
      <c r="G67" s="241" t="s">
        <v>44</v>
      </c>
      <c r="H67" s="242"/>
      <c r="I67" s="242"/>
      <c r="J67" s="243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44" t="s">
        <v>64</v>
      </c>
      <c r="F71" s="245"/>
      <c r="G71" s="245"/>
      <c r="H71" s="245"/>
      <c r="I71" s="245"/>
      <c r="J71" s="246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3"/>
      <c r="F73" s="173"/>
      <c r="G73" s="173"/>
      <c r="H73" s="173"/>
      <c r="I73" s="173"/>
      <c r="J73" s="173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9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77"/>
      <c r="L6" s="178" t="s">
        <v>4</v>
      </c>
      <c r="M6" s="179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49" t="s">
        <v>82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27"/>
      <c r="L10" s="186" t="s">
        <v>134</v>
      </c>
      <c r="M10" s="187"/>
      <c r="N10" s="187"/>
      <c r="O10" s="188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0">
        <f>B8+TIME(0,D8,0)</f>
        <v>0.4201388888888889</v>
      </c>
      <c r="C11" s="250">
        <f>C8+TIME(0,D8,0)</f>
        <v>0.50347222222222221</v>
      </c>
      <c r="D11" s="210">
        <v>95</v>
      </c>
      <c r="E11" s="234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1"/>
      <c r="C12" s="251"/>
      <c r="D12" s="211"/>
      <c r="E12" s="23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49" t="s">
        <v>84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1" t="s">
        <v>88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9"/>
      <c r="C36" s="15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78" t="s">
        <v>4</v>
      </c>
      <c r="C39" s="179"/>
      <c r="D39" s="53" t="s">
        <v>5</v>
      </c>
      <c r="E39" s="89" t="s">
        <v>6</v>
      </c>
      <c r="F39" s="19"/>
      <c r="G39" s="178" t="s">
        <v>4</v>
      </c>
      <c r="H39" s="179"/>
      <c r="I39" s="13" t="s">
        <v>5</v>
      </c>
      <c r="J39" s="89" t="s">
        <v>6</v>
      </c>
      <c r="K39" s="77"/>
      <c r="L39" s="178" t="s">
        <v>4</v>
      </c>
      <c r="M39" s="179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96" t="s">
        <v>27</v>
      </c>
      <c r="F40" s="197"/>
      <c r="G40" s="197"/>
      <c r="H40" s="197"/>
      <c r="I40" s="197"/>
      <c r="J40" s="19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9" t="s">
        <v>79</v>
      </c>
      <c r="F41" s="200"/>
      <c r="G41" s="200"/>
      <c r="H41" s="200"/>
      <c r="I41" s="200"/>
      <c r="J41" s="200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29"/>
      <c r="L44" s="193" t="s">
        <v>52</v>
      </c>
      <c r="M44" s="194"/>
      <c r="N44" s="194"/>
      <c r="O44" s="19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0" t="s">
        <v>84</v>
      </c>
      <c r="F50" s="191"/>
      <c r="G50" s="191"/>
      <c r="H50" s="191"/>
      <c r="I50" s="191"/>
      <c r="J50" s="191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9"/>
      <c r="C65" s="15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3" t="s">
        <v>4</v>
      </c>
      <c r="C68" s="203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7" t="s">
        <v>27</v>
      </c>
      <c r="F69" s="207"/>
      <c r="G69" s="207"/>
      <c r="H69" s="207"/>
      <c r="I69" s="207"/>
      <c r="J69" s="20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7" t="s">
        <v>28</v>
      </c>
      <c r="F70" s="207"/>
      <c r="G70" s="207"/>
      <c r="H70" s="207"/>
      <c r="I70" s="207"/>
      <c r="J70" s="20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29"/>
      <c r="L73" s="193" t="s">
        <v>52</v>
      </c>
      <c r="M73" s="194"/>
      <c r="N73" s="194"/>
      <c r="O73" s="19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2023-08-24T12:21:48Z</dcterms:modified>
  <cp:category/>
  <cp:contentStatus/>
</cp:coreProperties>
</file>