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36DB3963-596F-4C1C-989B-92CA864A7ABB}" xr6:coauthVersionLast="47" xr6:coauthVersionMax="47" xr10:uidLastSave="{00000000-0000-0000-0000-000000000000}"/>
  <bookViews>
    <workbookView xWindow="-23985" yWindow="1410" windowWidth="21345" windowHeight="13965" activeTab="4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old DAY 9" sheetId="15" r:id="rId10"/>
    <sheet name="old DAY 10" sheetId="16" r:id="rId11"/>
    <sheet name="Summary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7" l="1"/>
  <c r="J11" i="17"/>
  <c r="J10" i="17"/>
  <c r="J9" i="17"/>
  <c r="C8" i="17"/>
  <c r="C9" i="17" s="1"/>
  <c r="C10" i="17" s="1"/>
  <c r="C11" i="17" s="1"/>
  <c r="B8" i="17"/>
  <c r="B9" i="17" s="1"/>
  <c r="B10" i="17" s="1"/>
  <c r="B11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E2" i="13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0" i="1"/>
  <c r="D4" i="13" s="1"/>
  <c r="J9" i="1"/>
  <c r="D3" i="13" s="1"/>
  <c r="J8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8" i="7"/>
  <c r="C8" i="7"/>
  <c r="C9" i="7" s="1"/>
  <c r="C10" i="7" s="1"/>
  <c r="C11" i="7" s="1"/>
  <c r="C12" i="7" s="1"/>
  <c r="C14" i="7" s="1"/>
  <c r="C16" i="7" s="1"/>
  <c r="C17" i="7" s="1"/>
  <c r="B8" i="7"/>
  <c r="B9" i="7" s="1"/>
  <c r="B10" i="7" s="1"/>
  <c r="B11" i="7" s="1"/>
  <c r="B12" i="7" s="1"/>
  <c r="B14" i="7" s="1"/>
  <c r="B16" i="7" s="1"/>
  <c r="B17" i="7" s="1"/>
  <c r="B41" i="3"/>
  <c r="B45" i="3" s="1"/>
  <c r="B46" i="3" s="1"/>
  <c r="B50" i="3" s="1"/>
  <c r="C41" i="3"/>
  <c r="R45" i="3" s="1"/>
  <c r="R46" i="3" s="1"/>
  <c r="R47" i="3" s="1"/>
  <c r="AC44" i="3"/>
  <c r="AC45" i="3"/>
  <c r="AC46" i="3"/>
  <c r="D51" i="3"/>
  <c r="I51" i="3"/>
  <c r="N51" i="3"/>
  <c r="S51" i="3"/>
  <c r="X51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5" i="3"/>
  <c r="H46" i="3" s="1"/>
  <c r="H47" i="3" s="1"/>
  <c r="G45" i="3"/>
  <c r="G46" i="3" s="1"/>
  <c r="G47" i="3" s="1"/>
  <c r="M45" i="3"/>
  <c r="M46" i="3" s="1"/>
  <c r="M47" i="3" s="1"/>
  <c r="L45" i="3"/>
  <c r="L46" i="3" s="1"/>
  <c r="L47" i="3" s="1"/>
  <c r="W45" i="3"/>
  <c r="W46" i="3" s="1"/>
  <c r="W47" i="3" s="1"/>
  <c r="C45" i="3"/>
  <c r="C46" i="3" s="1"/>
  <c r="C50" i="3" s="1"/>
  <c r="Q45" i="3"/>
  <c r="Q46" i="3" s="1"/>
  <c r="Q47" i="3" s="1"/>
  <c r="V45" i="3"/>
  <c r="V46" i="3" s="1"/>
  <c r="V47" i="3" s="1"/>
  <c r="J40" i="7"/>
  <c r="J42" i="7"/>
  <c r="J41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3" i="7"/>
  <c r="C34" i="7" s="1"/>
  <c r="C35" i="7" s="1"/>
  <c r="C38" i="7" s="1"/>
  <c r="D50" i="7"/>
  <c r="B33" i="7"/>
  <c r="B34" i="7" s="1"/>
  <c r="B35" i="7" s="1"/>
  <c r="B38" i="7" s="1"/>
  <c r="B39" i="7" l="1"/>
  <c r="B42" i="7" s="1"/>
  <c r="B45" i="7" s="1"/>
  <c r="B48" i="7" s="1"/>
  <c r="B49" i="7" s="1"/>
  <c r="C39" i="7"/>
  <c r="C42" i="7" s="1"/>
  <c r="C45" i="7" s="1"/>
  <c r="C48" i="7" s="1"/>
  <c r="C49" i="7" s="1"/>
  <c r="N49" i="8"/>
  <c r="N48" i="8"/>
  <c r="N47" i="8"/>
  <c r="I49" i="11"/>
  <c r="I48" i="11"/>
  <c r="I47" i="11"/>
  <c r="I46" i="10"/>
  <c r="I47" i="10"/>
  <c r="I48" i="10"/>
  <c r="I49" i="10"/>
  <c r="I47" i="5"/>
  <c r="I48" i="5"/>
  <c r="I49" i="5"/>
  <c r="J72" i="7"/>
  <c r="X46" i="9"/>
  <c r="X45" i="9"/>
  <c r="X44" i="9"/>
  <c r="S70" i="1"/>
  <c r="S69" i="1"/>
  <c r="S68" i="1"/>
  <c r="J74" i="7"/>
  <c r="J73" i="7"/>
  <c r="M2" i="13" l="1"/>
  <c r="M3" i="13"/>
  <c r="N3" i="13" s="1"/>
  <c r="M4" i="13"/>
  <c r="N4" i="13" s="1"/>
  <c r="M43" i="9"/>
  <c r="M44" i="9" s="1"/>
  <c r="L43" i="9"/>
  <c r="L44" i="9" s="1"/>
  <c r="R44" i="9"/>
  <c r="Q44" i="9"/>
  <c r="H44" i="9"/>
  <c r="G44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3" i="9"/>
  <c r="B44" i="9" s="1"/>
  <c r="B47" i="9" s="1"/>
  <c r="C43" i="9"/>
  <c r="C44" i="9" s="1"/>
  <c r="C47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9" i="7"/>
  <c r="C70" i="7" s="1"/>
  <c r="C71" i="7" s="1"/>
  <c r="C74" i="7" s="1"/>
  <c r="C75" i="7" s="1"/>
  <c r="C78" i="7" s="1"/>
  <c r="C79" i="7" s="1"/>
  <c r="C80" i="7" s="1"/>
  <c r="B69" i="7"/>
  <c r="B70" i="7" s="1"/>
  <c r="B71" i="7" s="1"/>
  <c r="B74" i="7" s="1"/>
  <c r="B75" i="7" s="1"/>
  <c r="B78" i="7" s="1"/>
  <c r="B79" i="7" s="1"/>
  <c r="B80" i="7" s="1"/>
  <c r="K58" i="7"/>
  <c r="N77" i="1"/>
  <c r="I77" i="1"/>
  <c r="D77" i="1"/>
  <c r="N2" i="13" l="1"/>
  <c r="S48" i="9"/>
  <c r="N48" i="9"/>
  <c r="I48" i="9"/>
  <c r="X77" i="3" l="1"/>
  <c r="S77" i="3"/>
  <c r="N77" i="3"/>
  <c r="I77" i="3"/>
  <c r="D77" i="3"/>
  <c r="I72" i="8"/>
  <c r="D72" i="8"/>
  <c r="I51" i="8"/>
  <c r="D51" i="8"/>
  <c r="D63" i="11"/>
  <c r="D46" i="11"/>
  <c r="D68" i="10"/>
  <c r="D48" i="10"/>
  <c r="D48" i="9"/>
  <c r="S70" i="9"/>
  <c r="N70" i="9"/>
  <c r="I70" i="9"/>
  <c r="D70" i="9"/>
  <c r="D48" i="5"/>
  <c r="D68" i="5"/>
  <c r="D106" i="1"/>
  <c r="I106" i="1"/>
  <c r="N106" i="1"/>
  <c r="D108" i="7" l="1"/>
  <c r="D81" i="7" l="1"/>
  <c r="B75" i="1"/>
  <c r="B76" i="1" s="1"/>
</calcChain>
</file>

<file path=xl/sharedStrings.xml><?xml version="1.0" encoding="utf-8"?>
<sst xmlns="http://schemas.openxmlformats.org/spreadsheetml/2006/main" count="1118" uniqueCount="160">
  <si>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</si>
  <si>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</si>
  <si>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</si>
  <si>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</si>
  <si>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</si>
  <si>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</si>
  <si>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</si>
  <si>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</si>
  <si>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</si>
  <si>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</si>
  <si>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</si>
  <si>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</si>
  <si>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</si>
  <si>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</si>
  <si>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</si>
  <si>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</si>
  <si>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</si>
  <si>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</si>
  <si>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</si>
  <si>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</si>
  <si>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</si>
  <si>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</si>
  <si>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</si>
  <si>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</si>
  <si>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</si>
  <si>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</si>
  <si>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</si>
  <si>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</si>
  <si>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</si>
  <si>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</si>
  <si>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</si>
  <si>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</si>
  <si>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</si>
  <si>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</si>
  <si>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</si>
  <si>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</si>
  <si>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</si>
  <si>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</si>
  <si>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</si>
  <si>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</si>
  <si>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</si>
  <si>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</si>
  <si>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</si>
  <si>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</si>
  <si>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</si>
  <si>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</si>
  <si>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</si>
  <si>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</si>
  <si>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</si>
  <si>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</si>
  <si>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</si>
  <si>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</si>
  <si>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</si>
  <si>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</si>
  <si>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</si>
  <si>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</si>
  <si>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</si>
  <si>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</si>
  <si>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</si>
  <si>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</si>
  <si>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</si>
  <si>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</si>
  <si>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</si>
  <si>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</si>
  <si>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</si>
  <si>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</si>
  <si>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</si>
  <si>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</si>
  <si>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</si>
  <si>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</si>
  <si>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</si>
  <si>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</si>
  <si>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</si>
  <si>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</si>
  <si>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</si>
  <si>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</si>
  <si>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</si>
  <si>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</si>
  <si>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</si>
  <si>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</si>
  <si>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</si>
  <si>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</si>
  <si>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</si>
  <si>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</si>
  <si>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</si>
  <si>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</si>
  <si>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</si>
  <si>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</si>
  <si>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</si>
  <si>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</si>
  <si>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</si>
  <si>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</si>
  <si>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</si>
  <si>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</si>
  <si>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</si>
  <si>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</si>
  <si>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</si>
  <si>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</si>
  <si>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</si>
  <si>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</si>
  <si>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</si>
  <si>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</si>
  <si>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</si>
  <si>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</si>
  <si>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</si>
  <si>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</si>
  <si>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</si>
  <si>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</si>
  <si>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</si>
  <si>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</si>
  <si>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</si>
  <si>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</si>
  <si>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</si>
  <si>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</si>
  <si>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</si>
  <si>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</si>
  <si>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</si>
  <si>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</si>
  <si>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</si>
  <si>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</si>
  <si>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</si>
  <si>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</si>
  <si>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</si>
  <si>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</si>
  <si>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</si>
  <si>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</si>
  <si>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</si>
  <si>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</si>
  <si>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</si>
  <si>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</si>
  <si>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</si>
  <si>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</si>
  <si>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</si>
  <si>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</si>
  <si>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</si>
  <si>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</si>
  <si>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</si>
  <si>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</si>
  <si>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</si>
  <si>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</si>
  <si>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</si>
  <si>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</si>
  <si>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</si>
  <si>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</si>
  <si>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</si>
  <si>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</si>
  <si>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</si>
  <si>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</si>
  <si>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</si>
  <si>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</si>
  <si>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</si>
  <si>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</si>
  <si>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</si>
  <si>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</si>
  <si>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PE or CE review of N&amp;R list</t>
  </si>
  <si>
    <t>CE or PE review of N&amp;R list</t>
  </si>
  <si>
    <t>S24</t>
  </si>
  <si>
    <t>Needs &amp; Requirements Activity</t>
  </si>
  <si>
    <t>Needs &amp; Requirements Enhancement</t>
  </si>
  <si>
    <t>NEEDS &amp; REQ Day added 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</si>
</sst>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72</xdr:row>
      <xdr:rowOff>152400</xdr:rowOff>
    </xdr:from>
    <xdr:to>
      <xdr:col>5</xdr:col>
      <xdr:colOff>209567</xdr:colOff>
      <xdr:row>74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83</xdr:row>
      <xdr:rowOff>167640</xdr:rowOff>
    </xdr:from>
    <xdr:to>
      <xdr:col>3</xdr:col>
      <xdr:colOff>17</xdr:colOff>
      <xdr:row>85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100</xdr:row>
      <xdr:rowOff>152400</xdr:rowOff>
    </xdr:from>
    <xdr:to>
      <xdr:col>5</xdr:col>
      <xdr:colOff>209567</xdr:colOff>
      <xdr:row>102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110</xdr:row>
      <xdr:rowOff>167640</xdr:rowOff>
    </xdr:from>
    <xdr:to>
      <xdr:col>3</xdr:col>
      <xdr:colOff>17</xdr:colOff>
      <xdr:row>112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68</xdr:row>
      <xdr:rowOff>104879</xdr:rowOff>
    </xdr:from>
    <xdr:to>
      <xdr:col>14</xdr:col>
      <xdr:colOff>77639</xdr:colOff>
      <xdr:row>69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70</xdr:row>
      <xdr:rowOff>914</xdr:rowOff>
    </xdr:from>
    <xdr:to>
      <xdr:col>14</xdr:col>
      <xdr:colOff>78200</xdr:colOff>
      <xdr:row>70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67</xdr:row>
      <xdr:rowOff>0</xdr:rowOff>
    </xdr:from>
    <xdr:to>
      <xdr:col>14</xdr:col>
      <xdr:colOff>80808</xdr:colOff>
      <xdr:row>67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69</xdr:row>
      <xdr:rowOff>74399</xdr:rowOff>
    </xdr:from>
    <xdr:to>
      <xdr:col>14</xdr:col>
      <xdr:colOff>230039</xdr:colOff>
      <xdr:row>69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70</xdr:row>
      <xdr:rowOff>153314</xdr:rowOff>
    </xdr:from>
    <xdr:to>
      <xdr:col>14</xdr:col>
      <xdr:colOff>230600</xdr:colOff>
      <xdr:row>71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67</xdr:row>
      <xdr:rowOff>152400</xdr:rowOff>
    </xdr:from>
    <xdr:to>
      <xdr:col>14</xdr:col>
      <xdr:colOff>233208</xdr:colOff>
      <xdr:row>68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70</xdr:row>
      <xdr:rowOff>43919</xdr:rowOff>
    </xdr:from>
    <xdr:to>
      <xdr:col>14</xdr:col>
      <xdr:colOff>382439</xdr:colOff>
      <xdr:row>70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71</xdr:row>
      <xdr:rowOff>122834</xdr:rowOff>
    </xdr:from>
    <xdr:to>
      <xdr:col>14</xdr:col>
      <xdr:colOff>383000</xdr:colOff>
      <xdr:row>72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68</xdr:row>
      <xdr:rowOff>121920</xdr:rowOff>
    </xdr:from>
    <xdr:to>
      <xdr:col>14</xdr:col>
      <xdr:colOff>385608</xdr:colOff>
      <xdr:row>69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71</xdr:row>
      <xdr:rowOff>13439</xdr:rowOff>
    </xdr:from>
    <xdr:to>
      <xdr:col>14</xdr:col>
      <xdr:colOff>534839</xdr:colOff>
      <xdr:row>71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72</xdr:row>
      <xdr:rowOff>92354</xdr:rowOff>
    </xdr:from>
    <xdr:to>
      <xdr:col>14</xdr:col>
      <xdr:colOff>535400</xdr:colOff>
      <xdr:row>72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69</xdr:row>
      <xdr:rowOff>91440</xdr:rowOff>
    </xdr:from>
    <xdr:to>
      <xdr:col>14</xdr:col>
      <xdr:colOff>538008</xdr:colOff>
      <xdr:row>69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71</xdr:row>
      <xdr:rowOff>165839</xdr:rowOff>
    </xdr:from>
    <xdr:to>
      <xdr:col>15</xdr:col>
      <xdr:colOff>77639</xdr:colOff>
      <xdr:row>72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73</xdr:row>
      <xdr:rowOff>61874</xdr:rowOff>
    </xdr:from>
    <xdr:to>
      <xdr:col>15</xdr:col>
      <xdr:colOff>78200</xdr:colOff>
      <xdr:row>73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70</xdr:row>
      <xdr:rowOff>60960</xdr:rowOff>
    </xdr:from>
    <xdr:to>
      <xdr:col>15</xdr:col>
      <xdr:colOff>80808</xdr:colOff>
      <xdr:row>70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72</xdr:row>
      <xdr:rowOff>135359</xdr:rowOff>
    </xdr:from>
    <xdr:to>
      <xdr:col>15</xdr:col>
      <xdr:colOff>230039</xdr:colOff>
      <xdr:row>73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74</xdr:row>
      <xdr:rowOff>31394</xdr:rowOff>
    </xdr:from>
    <xdr:to>
      <xdr:col>15</xdr:col>
      <xdr:colOff>230600</xdr:colOff>
      <xdr:row>74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71</xdr:row>
      <xdr:rowOff>30480</xdr:rowOff>
    </xdr:from>
    <xdr:to>
      <xdr:col>15</xdr:col>
      <xdr:colOff>233208</xdr:colOff>
      <xdr:row>71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73</xdr:row>
      <xdr:rowOff>104879</xdr:rowOff>
    </xdr:from>
    <xdr:to>
      <xdr:col>15</xdr:col>
      <xdr:colOff>382439</xdr:colOff>
      <xdr:row>74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75</xdr:row>
      <xdr:rowOff>914</xdr:rowOff>
    </xdr:from>
    <xdr:to>
      <xdr:col>15</xdr:col>
      <xdr:colOff>383000</xdr:colOff>
      <xdr:row>75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72</xdr:row>
      <xdr:rowOff>0</xdr:rowOff>
    </xdr:from>
    <xdr:to>
      <xdr:col>15</xdr:col>
      <xdr:colOff>385608</xdr:colOff>
      <xdr:row>72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70</xdr:row>
      <xdr:rowOff>36299</xdr:rowOff>
    </xdr:from>
    <xdr:to>
      <xdr:col>3</xdr:col>
      <xdr:colOff>828489</xdr:colOff>
      <xdr:row>70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54254</xdr:rowOff>
    </xdr:from>
    <xdr:to>
      <xdr:col>3</xdr:col>
      <xdr:colOff>828770</xdr:colOff>
      <xdr:row>67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60960</xdr:rowOff>
    </xdr:from>
    <xdr:to>
      <xdr:col>3</xdr:col>
      <xdr:colOff>825829</xdr:colOff>
      <xdr:row>73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61874</xdr:rowOff>
    </xdr:from>
    <xdr:to>
      <xdr:col>3</xdr:col>
      <xdr:colOff>828770</xdr:colOff>
      <xdr:row>68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50995</xdr:rowOff>
    </xdr:from>
    <xdr:to>
      <xdr:col>3</xdr:col>
      <xdr:colOff>825829</xdr:colOff>
      <xdr:row>74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60702</xdr:rowOff>
    </xdr:from>
    <xdr:to>
      <xdr:col>3</xdr:col>
      <xdr:colOff>828770</xdr:colOff>
      <xdr:row>69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72</xdr:row>
      <xdr:rowOff>121920</xdr:rowOff>
    </xdr:from>
    <xdr:to>
      <xdr:col>11</xdr:col>
      <xdr:colOff>385608</xdr:colOff>
      <xdr:row>73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75</xdr:row>
      <xdr:rowOff>13439</xdr:rowOff>
    </xdr:from>
    <xdr:to>
      <xdr:col>11</xdr:col>
      <xdr:colOff>534839</xdr:colOff>
      <xdr:row>75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73</xdr:row>
      <xdr:rowOff>91440</xdr:rowOff>
    </xdr:from>
    <xdr:to>
      <xdr:col>11</xdr:col>
      <xdr:colOff>538008</xdr:colOff>
      <xdr:row>73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75</xdr:row>
      <xdr:rowOff>165839</xdr:rowOff>
    </xdr:from>
    <xdr:to>
      <xdr:col>12</xdr:col>
      <xdr:colOff>77639</xdr:colOff>
      <xdr:row>76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56598</xdr:rowOff>
    </xdr:from>
    <xdr:to>
      <xdr:col>3</xdr:col>
      <xdr:colOff>828770</xdr:colOff>
      <xdr:row>78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74</xdr:row>
      <xdr:rowOff>60960</xdr:rowOff>
    </xdr:from>
    <xdr:to>
      <xdr:col>12</xdr:col>
      <xdr:colOff>80808</xdr:colOff>
      <xdr:row>74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76</xdr:row>
      <xdr:rowOff>135359</xdr:rowOff>
    </xdr:from>
    <xdr:to>
      <xdr:col>12</xdr:col>
      <xdr:colOff>230039</xdr:colOff>
      <xdr:row>77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75</xdr:row>
      <xdr:rowOff>30480</xdr:rowOff>
    </xdr:from>
    <xdr:to>
      <xdr:col>12</xdr:col>
      <xdr:colOff>233208</xdr:colOff>
      <xdr:row>75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77</xdr:row>
      <xdr:rowOff>104879</xdr:rowOff>
    </xdr:from>
    <xdr:to>
      <xdr:col>12</xdr:col>
      <xdr:colOff>382439</xdr:colOff>
      <xdr:row>78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79</xdr:row>
      <xdr:rowOff>914</xdr:rowOff>
    </xdr:from>
    <xdr:to>
      <xdr:col>12</xdr:col>
      <xdr:colOff>383000</xdr:colOff>
      <xdr:row>79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76</xdr:row>
      <xdr:rowOff>0</xdr:rowOff>
    </xdr:from>
    <xdr:to>
      <xdr:col>12</xdr:col>
      <xdr:colOff>385608</xdr:colOff>
      <xdr:row>76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44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52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37</xdr:row>
      <xdr:rowOff>42303</xdr:rowOff>
    </xdr:from>
    <xdr:to>
      <xdr:col>3</xdr:col>
      <xdr:colOff>813515</xdr:colOff>
      <xdr:row>37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31</xdr:row>
      <xdr:rowOff>0</xdr:rowOff>
    </xdr:from>
    <xdr:to>
      <xdr:col>14</xdr:col>
      <xdr:colOff>80808</xdr:colOff>
      <xdr:row>31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38</xdr:row>
      <xdr:rowOff>59390</xdr:rowOff>
    </xdr:from>
    <xdr:to>
      <xdr:col>3</xdr:col>
      <xdr:colOff>813515</xdr:colOff>
      <xdr:row>38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39</xdr:row>
      <xdr:rowOff>0</xdr:rowOff>
    </xdr:from>
    <xdr:to>
      <xdr:col>14</xdr:col>
      <xdr:colOff>230600</xdr:colOff>
      <xdr:row>39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31</xdr:row>
      <xdr:rowOff>152400</xdr:rowOff>
    </xdr:from>
    <xdr:to>
      <xdr:col>14</xdr:col>
      <xdr:colOff>233208</xdr:colOff>
      <xdr:row>32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39</xdr:row>
      <xdr:rowOff>122834</xdr:rowOff>
    </xdr:from>
    <xdr:to>
      <xdr:col>14</xdr:col>
      <xdr:colOff>383000</xdr:colOff>
      <xdr:row>40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32</xdr:row>
      <xdr:rowOff>121920</xdr:rowOff>
    </xdr:from>
    <xdr:to>
      <xdr:col>14</xdr:col>
      <xdr:colOff>385608</xdr:colOff>
      <xdr:row>33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34</xdr:row>
      <xdr:rowOff>51539</xdr:rowOff>
    </xdr:from>
    <xdr:to>
      <xdr:col>3</xdr:col>
      <xdr:colOff>813515</xdr:colOff>
      <xdr:row>34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40</xdr:row>
      <xdr:rowOff>92354</xdr:rowOff>
    </xdr:from>
    <xdr:to>
      <xdr:col>14</xdr:col>
      <xdr:colOff>535400</xdr:colOff>
      <xdr:row>40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33</xdr:row>
      <xdr:rowOff>91440</xdr:rowOff>
    </xdr:from>
    <xdr:to>
      <xdr:col>14</xdr:col>
      <xdr:colOff>538008</xdr:colOff>
      <xdr:row>33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44</xdr:row>
      <xdr:rowOff>59621</xdr:rowOff>
    </xdr:from>
    <xdr:to>
      <xdr:col>3</xdr:col>
      <xdr:colOff>813515</xdr:colOff>
      <xdr:row>44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41</xdr:row>
      <xdr:rowOff>61874</xdr:rowOff>
    </xdr:from>
    <xdr:to>
      <xdr:col>15</xdr:col>
      <xdr:colOff>78200</xdr:colOff>
      <xdr:row>41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40</xdr:row>
      <xdr:rowOff>135359</xdr:rowOff>
    </xdr:from>
    <xdr:to>
      <xdr:col>15</xdr:col>
      <xdr:colOff>230039</xdr:colOff>
      <xdr:row>41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44</xdr:row>
      <xdr:rowOff>31394</xdr:rowOff>
    </xdr:from>
    <xdr:to>
      <xdr:col>15</xdr:col>
      <xdr:colOff>230600</xdr:colOff>
      <xdr:row>44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39</xdr:row>
      <xdr:rowOff>30480</xdr:rowOff>
    </xdr:from>
    <xdr:to>
      <xdr:col>15</xdr:col>
      <xdr:colOff>233208</xdr:colOff>
      <xdr:row>39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45</xdr:row>
      <xdr:rowOff>914</xdr:rowOff>
    </xdr:from>
    <xdr:to>
      <xdr:col>15</xdr:col>
      <xdr:colOff>383000</xdr:colOff>
      <xdr:row>45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40</xdr:row>
      <xdr:rowOff>0</xdr:rowOff>
    </xdr:from>
    <xdr:to>
      <xdr:col>15</xdr:col>
      <xdr:colOff>385608</xdr:colOff>
      <xdr:row>40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54254</xdr:rowOff>
    </xdr:from>
    <xdr:to>
      <xdr:col>3</xdr:col>
      <xdr:colOff>813176</xdr:colOff>
      <xdr:row>31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61874</xdr:rowOff>
    </xdr:from>
    <xdr:to>
      <xdr:col>3</xdr:col>
      <xdr:colOff>813796</xdr:colOff>
      <xdr:row>32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246575</xdr:rowOff>
    </xdr:from>
    <xdr:to>
      <xdr:col>3</xdr:col>
      <xdr:colOff>810855</xdr:colOff>
      <xdr:row>44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60702</xdr:rowOff>
    </xdr:from>
    <xdr:to>
      <xdr:col>3</xdr:col>
      <xdr:colOff>813796</xdr:colOff>
      <xdr:row>33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13439</xdr:rowOff>
    </xdr:from>
    <xdr:to>
      <xdr:col>11</xdr:col>
      <xdr:colOff>534839</xdr:colOff>
      <xdr:row>45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423949</xdr:rowOff>
    </xdr:from>
    <xdr:to>
      <xdr:col>3</xdr:col>
      <xdr:colOff>810855</xdr:colOff>
      <xdr:row>44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165839</xdr:rowOff>
    </xdr:from>
    <xdr:to>
      <xdr:col>12</xdr:col>
      <xdr:colOff>77639</xdr:colOff>
      <xdr:row>46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56598</xdr:rowOff>
    </xdr:from>
    <xdr:to>
      <xdr:col>3</xdr:col>
      <xdr:colOff>813796</xdr:colOff>
      <xdr:row>48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135359</xdr:rowOff>
    </xdr:from>
    <xdr:to>
      <xdr:col>12</xdr:col>
      <xdr:colOff>230039</xdr:colOff>
      <xdr:row>47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54254</xdr:rowOff>
    </xdr:from>
    <xdr:to>
      <xdr:col>3</xdr:col>
      <xdr:colOff>813796</xdr:colOff>
      <xdr:row>47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30480</xdr:rowOff>
    </xdr:from>
    <xdr:to>
      <xdr:col>12</xdr:col>
      <xdr:colOff>233208</xdr:colOff>
      <xdr:row>45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104879</xdr:rowOff>
    </xdr:from>
    <xdr:to>
      <xdr:col>12</xdr:col>
      <xdr:colOff>382439</xdr:colOff>
      <xdr:row>48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0</xdr:rowOff>
    </xdr:from>
    <xdr:to>
      <xdr:col>12</xdr:col>
      <xdr:colOff>385608</xdr:colOff>
      <xdr:row>46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53082</xdr:rowOff>
    </xdr:from>
    <xdr:to>
      <xdr:col>3</xdr:col>
      <xdr:colOff>828770</xdr:colOff>
      <xdr:row>65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41</xdr:row>
      <xdr:rowOff>43738</xdr:rowOff>
    </xdr:from>
    <xdr:to>
      <xdr:col>3</xdr:col>
      <xdr:colOff>810855</xdr:colOff>
      <xdr:row>41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68109</xdr:rowOff>
    </xdr:from>
    <xdr:to>
      <xdr:col>3</xdr:col>
      <xdr:colOff>813796</xdr:colOff>
      <xdr:row>31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75729</xdr:rowOff>
    </xdr:from>
    <xdr:to>
      <xdr:col>3</xdr:col>
      <xdr:colOff>813176</xdr:colOff>
      <xdr:row>32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11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20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12</xdr:row>
      <xdr:rowOff>59390</xdr:rowOff>
    </xdr:from>
    <xdr:to>
      <xdr:col>3</xdr:col>
      <xdr:colOff>813515</xdr:colOff>
      <xdr:row>12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46</xdr:row>
      <xdr:rowOff>136720</xdr:rowOff>
    </xdr:from>
    <xdr:to>
      <xdr:col>18</xdr:col>
      <xdr:colOff>826936</xdr:colOff>
      <xdr:row>46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61</xdr:row>
      <xdr:rowOff>114126</xdr:rowOff>
    </xdr:from>
    <xdr:to>
      <xdr:col>28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44</xdr:row>
      <xdr:rowOff>128556</xdr:rowOff>
    </xdr:from>
    <xdr:to>
      <xdr:col>23</xdr:col>
      <xdr:colOff>788318</xdr:colOff>
      <xdr:row>44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62</xdr:row>
      <xdr:rowOff>81468</xdr:rowOff>
    </xdr:from>
    <xdr:to>
      <xdr:col>28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61</xdr:row>
      <xdr:rowOff>157131</xdr:rowOff>
    </xdr:from>
    <xdr:to>
      <xdr:col>29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63</xdr:row>
      <xdr:rowOff>48811</xdr:rowOff>
    </xdr:from>
    <xdr:to>
      <xdr:col>29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140154</xdr:rowOff>
    </xdr:from>
    <xdr:to>
      <xdr:col>13</xdr:col>
      <xdr:colOff>795183</xdr:colOff>
      <xdr:row>46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62</xdr:row>
      <xdr:rowOff>124473</xdr:rowOff>
    </xdr:from>
    <xdr:to>
      <xdr:col>29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64</xdr:row>
      <xdr:rowOff>16154</xdr:rowOff>
    </xdr:from>
    <xdr:to>
      <xdr:col>29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136072</xdr:rowOff>
    </xdr:from>
    <xdr:to>
      <xdr:col>13</xdr:col>
      <xdr:colOff>795183</xdr:colOff>
      <xdr:row>45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63</xdr:row>
      <xdr:rowOff>91816</xdr:rowOff>
    </xdr:from>
    <xdr:to>
      <xdr:col>29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64</xdr:row>
      <xdr:rowOff>168554</xdr:rowOff>
    </xdr:from>
    <xdr:to>
      <xdr:col>29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44</xdr:row>
      <xdr:rowOff>145597</xdr:rowOff>
    </xdr:from>
    <xdr:to>
      <xdr:col>13</xdr:col>
      <xdr:colOff>795183</xdr:colOff>
      <xdr:row>44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57</xdr:row>
      <xdr:rowOff>102702</xdr:rowOff>
    </xdr:from>
    <xdr:to>
      <xdr:col>30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58</xdr:row>
      <xdr:rowOff>179440</xdr:rowOff>
    </xdr:from>
    <xdr:to>
      <xdr:col>30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44</xdr:row>
      <xdr:rowOff>141143</xdr:rowOff>
    </xdr:from>
    <xdr:to>
      <xdr:col>18</xdr:col>
      <xdr:colOff>824276</xdr:colOff>
      <xdr:row>44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58</xdr:row>
      <xdr:rowOff>70045</xdr:rowOff>
    </xdr:from>
    <xdr:to>
      <xdr:col>30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59</xdr:row>
      <xdr:rowOff>146783</xdr:rowOff>
    </xdr:from>
    <xdr:to>
      <xdr:col>30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154132</xdr:rowOff>
    </xdr:from>
    <xdr:to>
      <xdr:col>18</xdr:col>
      <xdr:colOff>824276</xdr:colOff>
      <xdr:row>45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59</xdr:row>
      <xdr:rowOff>37388</xdr:rowOff>
    </xdr:from>
    <xdr:to>
      <xdr:col>30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60</xdr:row>
      <xdr:rowOff>114126</xdr:rowOff>
    </xdr:from>
    <xdr:to>
      <xdr:col>30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45</xdr:row>
      <xdr:rowOff>119743</xdr:rowOff>
    </xdr:from>
    <xdr:to>
      <xdr:col>23</xdr:col>
      <xdr:colOff>785658</xdr:colOff>
      <xdr:row>45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60</xdr:row>
      <xdr:rowOff>4731</xdr:rowOff>
    </xdr:from>
    <xdr:to>
      <xdr:col>30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61</xdr:row>
      <xdr:rowOff>81469</xdr:rowOff>
    </xdr:from>
    <xdr:to>
      <xdr:col>30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144236</xdr:rowOff>
    </xdr:from>
    <xdr:to>
      <xdr:col>23</xdr:col>
      <xdr:colOff>785658</xdr:colOff>
      <xdr:row>46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60</xdr:row>
      <xdr:rowOff>157131</xdr:rowOff>
    </xdr:from>
    <xdr:to>
      <xdr:col>31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62</xdr:row>
      <xdr:rowOff>48811</xdr:rowOff>
    </xdr:from>
    <xdr:to>
      <xdr:col>31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59</xdr:row>
      <xdr:rowOff>54429</xdr:rowOff>
    </xdr:from>
    <xdr:to>
      <xdr:col>31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61</xdr:row>
      <xdr:rowOff>124474</xdr:rowOff>
    </xdr:from>
    <xdr:to>
      <xdr:col>31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63</xdr:row>
      <xdr:rowOff>16154</xdr:rowOff>
    </xdr:from>
    <xdr:to>
      <xdr:col>31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60</xdr:row>
      <xdr:rowOff>21772</xdr:rowOff>
    </xdr:from>
    <xdr:to>
      <xdr:col>31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62</xdr:row>
      <xdr:rowOff>91816</xdr:rowOff>
    </xdr:from>
    <xdr:to>
      <xdr:col>31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63</xdr:row>
      <xdr:rowOff>168554</xdr:rowOff>
    </xdr:from>
    <xdr:to>
      <xdr:col>31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60</xdr:row>
      <xdr:rowOff>174172</xdr:rowOff>
    </xdr:from>
    <xdr:to>
      <xdr:col>31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41</xdr:row>
      <xdr:rowOff>135359</xdr:rowOff>
    </xdr:from>
    <xdr:to>
      <xdr:col>3</xdr:col>
      <xdr:colOff>823778</xdr:colOff>
      <xdr:row>41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46</xdr:row>
      <xdr:rowOff>75420</xdr:rowOff>
    </xdr:from>
    <xdr:to>
      <xdr:col>3</xdr:col>
      <xdr:colOff>824059</xdr:colOff>
      <xdr:row>46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42</xdr:row>
      <xdr:rowOff>152400</xdr:rowOff>
    </xdr:from>
    <xdr:to>
      <xdr:col>3</xdr:col>
      <xdr:colOff>821118</xdr:colOff>
      <xdr:row>42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135358</xdr:rowOff>
    </xdr:from>
    <xdr:to>
      <xdr:col>13</xdr:col>
      <xdr:colOff>837001</xdr:colOff>
      <xdr:row>43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60</xdr:row>
      <xdr:rowOff>143154</xdr:rowOff>
    </xdr:from>
    <xdr:to>
      <xdr:col>22</xdr:col>
      <xdr:colOff>230600</xdr:colOff>
      <xdr:row>61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60</xdr:row>
      <xdr:rowOff>33759</xdr:rowOff>
    </xdr:from>
    <xdr:to>
      <xdr:col>22</xdr:col>
      <xdr:colOff>382439</xdr:colOff>
      <xdr:row>60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61</xdr:row>
      <xdr:rowOff>109287</xdr:rowOff>
    </xdr:from>
    <xdr:to>
      <xdr:col>22</xdr:col>
      <xdr:colOff>383000</xdr:colOff>
      <xdr:row>61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43</xdr:row>
      <xdr:rowOff>142240</xdr:rowOff>
    </xdr:from>
    <xdr:to>
      <xdr:col>8</xdr:col>
      <xdr:colOff>800475</xdr:colOff>
      <xdr:row>43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60</xdr:row>
      <xdr:rowOff>186159</xdr:rowOff>
    </xdr:from>
    <xdr:to>
      <xdr:col>22</xdr:col>
      <xdr:colOff>534839</xdr:colOff>
      <xdr:row>61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62</xdr:row>
      <xdr:rowOff>75420</xdr:rowOff>
    </xdr:from>
    <xdr:to>
      <xdr:col>22</xdr:col>
      <xdr:colOff>535400</xdr:colOff>
      <xdr:row>62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41</xdr:row>
      <xdr:rowOff>330200</xdr:rowOff>
    </xdr:from>
    <xdr:to>
      <xdr:col>8</xdr:col>
      <xdr:colOff>800475</xdr:colOff>
      <xdr:row>42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61</xdr:row>
      <xdr:rowOff>152292</xdr:rowOff>
    </xdr:from>
    <xdr:to>
      <xdr:col>23</xdr:col>
      <xdr:colOff>77639</xdr:colOff>
      <xdr:row>62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63</xdr:row>
      <xdr:rowOff>41554</xdr:rowOff>
    </xdr:from>
    <xdr:to>
      <xdr:col>23</xdr:col>
      <xdr:colOff>78200</xdr:colOff>
      <xdr:row>63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41</xdr:row>
      <xdr:rowOff>152400</xdr:rowOff>
    </xdr:from>
    <xdr:to>
      <xdr:col>13</xdr:col>
      <xdr:colOff>834341</xdr:colOff>
      <xdr:row>41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62</xdr:row>
      <xdr:rowOff>118425</xdr:rowOff>
    </xdr:from>
    <xdr:to>
      <xdr:col>23</xdr:col>
      <xdr:colOff>230039</xdr:colOff>
      <xdr:row>63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64</xdr:row>
      <xdr:rowOff>7687</xdr:rowOff>
    </xdr:from>
    <xdr:to>
      <xdr:col>23</xdr:col>
      <xdr:colOff>230600</xdr:colOff>
      <xdr:row>64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143933</xdr:rowOff>
    </xdr:from>
    <xdr:to>
      <xdr:col>13</xdr:col>
      <xdr:colOff>834341</xdr:colOff>
      <xdr:row>42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63</xdr:row>
      <xdr:rowOff>84559</xdr:rowOff>
    </xdr:from>
    <xdr:to>
      <xdr:col>23</xdr:col>
      <xdr:colOff>382439</xdr:colOff>
      <xdr:row>63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64</xdr:row>
      <xdr:rowOff>160087</xdr:rowOff>
    </xdr:from>
    <xdr:to>
      <xdr:col>23</xdr:col>
      <xdr:colOff>383000</xdr:colOff>
      <xdr:row>65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41</xdr:row>
      <xdr:rowOff>330200</xdr:rowOff>
    </xdr:from>
    <xdr:to>
      <xdr:col>18</xdr:col>
      <xdr:colOff>822488</xdr:colOff>
      <xdr:row>42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51</xdr:row>
      <xdr:rowOff>101493</xdr:rowOff>
    </xdr:from>
    <xdr:to>
      <xdr:col>23</xdr:col>
      <xdr:colOff>77639</xdr:colOff>
      <xdr:row>51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52</xdr:row>
      <xdr:rowOff>177021</xdr:rowOff>
    </xdr:from>
    <xdr:to>
      <xdr:col>23</xdr:col>
      <xdr:colOff>78200</xdr:colOff>
      <xdr:row>53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43</xdr:row>
      <xdr:rowOff>147320</xdr:rowOff>
    </xdr:from>
    <xdr:to>
      <xdr:col>18</xdr:col>
      <xdr:colOff>822488</xdr:colOff>
      <xdr:row>43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52</xdr:row>
      <xdr:rowOff>67626</xdr:rowOff>
    </xdr:from>
    <xdr:to>
      <xdr:col>23</xdr:col>
      <xdr:colOff>230039</xdr:colOff>
      <xdr:row>52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53</xdr:row>
      <xdr:rowOff>143154</xdr:rowOff>
    </xdr:from>
    <xdr:to>
      <xdr:col>23</xdr:col>
      <xdr:colOff>230600</xdr:colOff>
      <xdr:row>54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50</xdr:row>
      <xdr:rowOff>152400</xdr:rowOff>
    </xdr:from>
    <xdr:to>
      <xdr:col>23</xdr:col>
      <xdr:colOff>233208</xdr:colOff>
      <xdr:row>51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53</xdr:row>
      <xdr:rowOff>33759</xdr:rowOff>
    </xdr:from>
    <xdr:to>
      <xdr:col>23</xdr:col>
      <xdr:colOff>382439</xdr:colOff>
      <xdr:row>53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54</xdr:row>
      <xdr:rowOff>109288</xdr:rowOff>
    </xdr:from>
    <xdr:to>
      <xdr:col>23</xdr:col>
      <xdr:colOff>383000</xdr:colOff>
      <xdr:row>54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51</xdr:row>
      <xdr:rowOff>118534</xdr:rowOff>
    </xdr:from>
    <xdr:to>
      <xdr:col>23</xdr:col>
      <xdr:colOff>385608</xdr:colOff>
      <xdr:row>52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53</xdr:row>
      <xdr:rowOff>186159</xdr:rowOff>
    </xdr:from>
    <xdr:to>
      <xdr:col>23</xdr:col>
      <xdr:colOff>534839</xdr:colOff>
      <xdr:row>54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55</xdr:row>
      <xdr:rowOff>75421</xdr:rowOff>
    </xdr:from>
    <xdr:to>
      <xdr:col>23</xdr:col>
      <xdr:colOff>535400</xdr:colOff>
      <xdr:row>55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52</xdr:row>
      <xdr:rowOff>84667</xdr:rowOff>
    </xdr:from>
    <xdr:to>
      <xdr:col>23</xdr:col>
      <xdr:colOff>538008</xdr:colOff>
      <xdr:row>52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54</xdr:row>
      <xdr:rowOff>152293</xdr:rowOff>
    </xdr:from>
    <xdr:to>
      <xdr:col>24</xdr:col>
      <xdr:colOff>77639</xdr:colOff>
      <xdr:row>55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56</xdr:row>
      <xdr:rowOff>41554</xdr:rowOff>
    </xdr:from>
    <xdr:to>
      <xdr:col>24</xdr:col>
      <xdr:colOff>78200</xdr:colOff>
      <xdr:row>56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53</xdr:row>
      <xdr:rowOff>50800</xdr:rowOff>
    </xdr:from>
    <xdr:to>
      <xdr:col>24</xdr:col>
      <xdr:colOff>80808</xdr:colOff>
      <xdr:row>53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55</xdr:row>
      <xdr:rowOff>118426</xdr:rowOff>
    </xdr:from>
    <xdr:to>
      <xdr:col>24</xdr:col>
      <xdr:colOff>230039</xdr:colOff>
      <xdr:row>56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57</xdr:row>
      <xdr:rowOff>7688</xdr:rowOff>
    </xdr:from>
    <xdr:to>
      <xdr:col>24</xdr:col>
      <xdr:colOff>230600</xdr:colOff>
      <xdr:row>57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54</xdr:row>
      <xdr:rowOff>16934</xdr:rowOff>
    </xdr:from>
    <xdr:to>
      <xdr:col>24</xdr:col>
      <xdr:colOff>233208</xdr:colOff>
      <xdr:row>54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56</xdr:row>
      <xdr:rowOff>84559</xdr:rowOff>
    </xdr:from>
    <xdr:to>
      <xdr:col>24</xdr:col>
      <xdr:colOff>382439</xdr:colOff>
      <xdr:row>56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57</xdr:row>
      <xdr:rowOff>160088</xdr:rowOff>
    </xdr:from>
    <xdr:to>
      <xdr:col>24</xdr:col>
      <xdr:colOff>383000</xdr:colOff>
      <xdr:row>58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54</xdr:row>
      <xdr:rowOff>169334</xdr:rowOff>
    </xdr:from>
    <xdr:to>
      <xdr:col>24</xdr:col>
      <xdr:colOff>385608</xdr:colOff>
      <xdr:row>55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12</xdr:row>
      <xdr:rowOff>40784</xdr:rowOff>
    </xdr:from>
    <xdr:to>
      <xdr:col>3</xdr:col>
      <xdr:colOff>820249</xdr:colOff>
      <xdr:row>12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49530</xdr:rowOff>
    </xdr:from>
    <xdr:to>
      <xdr:col>3</xdr:col>
      <xdr:colOff>838387</xdr:colOff>
      <xdr:row>9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3B622836-1022-4C52-A859-1896DAAF87F6}"/>
            </a:ext>
          </a:extLst>
        </xdr:cNvPr>
        <xdr:cNvSpPr/>
      </xdr:nvSpPr>
      <xdr:spPr>
        <a:xfrm>
          <a:off x="2488189" y="187833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83218835-E690-47BF-AAF7-F60D2984F76C}"/>
            </a:ext>
          </a:extLst>
        </xdr:cNvPr>
        <xdr:cNvSpPr/>
      </xdr:nvSpPr>
      <xdr:spPr>
        <a:xfrm>
          <a:off x="2485248" y="115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8" name="Isosceles Triangle 27">
          <a:extLst>
            <a:ext uri="{FF2B5EF4-FFF2-40B4-BE49-F238E27FC236}">
              <a16:creationId xmlns:a16="http://schemas.microsoft.com/office/drawing/2014/main" id="{046F2A03-5526-4676-8071-227C80AB6CA4}"/>
            </a:ext>
          </a:extLst>
        </xdr:cNvPr>
        <xdr:cNvSpPr/>
      </xdr:nvSpPr>
      <xdr:spPr>
        <a:xfrm>
          <a:off x="2485248" y="1509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showGridLines="0" zoomScaleNormal="100" workbookViewId="0">
      <selection activeCell="E21" sqref="E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156</v>
      </c>
    </row>
    <row r="2" spans="1:10" ht="14.4" customHeight="1" x14ac:dyDescent="0.3">
      <c r="B2" s="159">
        <v>1</v>
      </c>
      <c r="C2" s="159"/>
      <c r="E2" s="134" t="s">
        <v>150</v>
      </c>
      <c r="F2" s="6"/>
      <c r="G2" s="6"/>
    </row>
    <row r="3" spans="1:10" ht="14.4" customHeight="1" x14ac:dyDescent="0.3">
      <c r="B3" s="159"/>
      <c r="C3" s="159"/>
      <c r="E3" s="135" t="s">
        <v>132</v>
      </c>
      <c r="F3" s="6"/>
      <c r="G3" s="6"/>
    </row>
    <row r="4" spans="1:10" ht="14.4" customHeight="1" x14ac:dyDescent="0.3">
      <c r="B4" s="159"/>
      <c r="C4" s="159"/>
      <c r="D4" s="69"/>
      <c r="E4" s="69"/>
    </row>
    <row r="5" spans="1:10" x14ac:dyDescent="0.3"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SUMIF(H$7:H$17,"=p",D$7:D$17)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SUMIF(H$7:H$17,"=t",D$7:D$17)</f>
        <v>25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20</v>
      </c>
      <c r="E11" s="25" t="s">
        <v>118</v>
      </c>
      <c r="H11" t="s">
        <v>99</v>
      </c>
      <c r="I11" s="79" t="s">
        <v>100</v>
      </c>
      <c r="J11">
        <f>SUMIF(H$7:H$17,"=a",D$7:D$17)</f>
        <v>45</v>
      </c>
    </row>
    <row r="12" spans="1:10" x14ac:dyDescent="0.3">
      <c r="B12" s="59">
        <f t="shared" si="0"/>
        <v>0.4513888888888889</v>
      </c>
      <c r="C12" s="59">
        <f t="shared" si="1"/>
        <v>0.5347222222222221</v>
      </c>
      <c r="D12" s="131">
        <v>5</v>
      </c>
      <c r="E12" s="25" t="s">
        <v>119</v>
      </c>
      <c r="H12" t="s">
        <v>100</v>
      </c>
    </row>
    <row r="13" spans="1:10" x14ac:dyDescent="0.3">
      <c r="B13" s="127"/>
      <c r="C13" s="120"/>
      <c r="D13" s="130"/>
      <c r="E13" s="54" t="s">
        <v>128</v>
      </c>
      <c r="H13" t="s">
        <v>99</v>
      </c>
    </row>
    <row r="14" spans="1:10" x14ac:dyDescent="0.3">
      <c r="B14" s="128">
        <f>B12+TIME(0,$D12,0)</f>
        <v>0.4548611111111111</v>
      </c>
      <c r="C14" s="121">
        <f>C12+TIME(0,$D12,0)</f>
        <v>0.53819444444444431</v>
      </c>
      <c r="D14" s="132">
        <v>40</v>
      </c>
      <c r="E14" s="54" t="s">
        <v>129</v>
      </c>
      <c r="H14" t="s">
        <v>101</v>
      </c>
    </row>
    <row r="15" spans="1:10" ht="14.4" customHeight="1" x14ac:dyDescent="0.3">
      <c r="B15" s="129"/>
      <c r="C15" s="66"/>
      <c r="D15" s="133"/>
      <c r="E15" s="54" t="s">
        <v>18</v>
      </c>
      <c r="H15" t="s">
        <v>101</v>
      </c>
    </row>
    <row r="16" spans="1:10" x14ac:dyDescent="0.3">
      <c r="B16" s="59">
        <f>B14+TIME(0,D14,0)</f>
        <v>0.4826388888888889</v>
      </c>
      <c r="C16" s="59">
        <f>C14+TIME(0,D14,0)</f>
        <v>0.5659722222222221</v>
      </c>
      <c r="D16" s="58">
        <v>5</v>
      </c>
      <c r="E16" s="25" t="s">
        <v>143</v>
      </c>
      <c r="H16" t="s">
        <v>100</v>
      </c>
    </row>
    <row r="17" spans="1:8" x14ac:dyDescent="0.3">
      <c r="B17" s="59">
        <f t="shared" si="0"/>
        <v>0.4861111111111111</v>
      </c>
      <c r="C17" s="59">
        <f t="shared" si="1"/>
        <v>0.56944444444444431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4"/>
      <c r="E20" s="4"/>
    </row>
    <row r="21" spans="1:8" ht="25.8" x14ac:dyDescent="0.5">
      <c r="C21" s="87"/>
      <c r="D21" s="88" t="s">
        <v>126</v>
      </c>
      <c r="E21" s="4"/>
    </row>
    <row r="26" spans="1:8" x14ac:dyDescent="0.3">
      <c r="B26" s="159">
        <v>1</v>
      </c>
      <c r="C26" s="159"/>
      <c r="E26" s="2" t="s">
        <v>86</v>
      </c>
      <c r="F26" s="6"/>
      <c r="G26" s="6"/>
    </row>
    <row r="27" spans="1:8" x14ac:dyDescent="0.3">
      <c r="B27" s="159"/>
      <c r="C27" s="159"/>
      <c r="E27" s="8" t="s">
        <v>87</v>
      </c>
      <c r="F27" s="6"/>
      <c r="G27" s="6"/>
    </row>
    <row r="28" spans="1:8" ht="14.4" customHeight="1" x14ac:dyDescent="0.3">
      <c r="B28" s="159"/>
      <c r="C28" s="159"/>
      <c r="D28" s="69"/>
      <c r="E28" s="24" t="s">
        <v>2</v>
      </c>
    </row>
    <row r="29" spans="1:8" ht="14.4" customHeight="1" x14ac:dyDescent="0.3">
      <c r="A29" t="s">
        <v>112</v>
      </c>
    </row>
    <row r="30" spans="1:8" ht="14.4" customHeight="1" x14ac:dyDescent="0.3">
      <c r="A30" t="s">
        <v>113</v>
      </c>
      <c r="E30" s="10" t="s">
        <v>3</v>
      </c>
      <c r="H30" t="s">
        <v>98</v>
      </c>
    </row>
    <row r="31" spans="1:8" x14ac:dyDescent="0.3">
      <c r="B31" s="160" t="s">
        <v>4</v>
      </c>
      <c r="C31" s="160"/>
      <c r="D31" s="53" t="s">
        <v>5</v>
      </c>
      <c r="E31" s="13" t="s">
        <v>6</v>
      </c>
    </row>
    <row r="32" spans="1:8" x14ac:dyDescent="0.3">
      <c r="B32" s="59">
        <v>0.41666666666666669</v>
      </c>
      <c r="C32" s="59">
        <v>0.5</v>
      </c>
      <c r="D32" s="1">
        <v>5</v>
      </c>
      <c r="E32" s="54" t="s">
        <v>7</v>
      </c>
      <c r="H32" t="s">
        <v>100</v>
      </c>
    </row>
    <row r="33" spans="2:10" x14ac:dyDescent="0.3">
      <c r="B33" s="59">
        <f>B32+TIME(0,$D32,0)</f>
        <v>0.4201388888888889</v>
      </c>
      <c r="C33" s="59">
        <f>C32+TIME(0,$D32,0)</f>
        <v>0.50347222222222221</v>
      </c>
      <c r="D33" s="1">
        <v>5</v>
      </c>
      <c r="E33" s="54" t="s">
        <v>72</v>
      </c>
      <c r="H33" t="s">
        <v>100</v>
      </c>
    </row>
    <row r="34" spans="2:10" x14ac:dyDescent="0.3">
      <c r="B34" s="59">
        <f t="shared" ref="B34" si="2">B33+TIME(0,D33,0)</f>
        <v>0.4236111111111111</v>
      </c>
      <c r="C34" s="59">
        <f t="shared" ref="C34:C39" si="3">C33+TIME(0,$D33,0)</f>
        <v>0.50694444444444442</v>
      </c>
      <c r="D34" s="1">
        <v>15</v>
      </c>
      <c r="E34" s="54" t="s">
        <v>71</v>
      </c>
      <c r="H34" t="s">
        <v>100</v>
      </c>
    </row>
    <row r="35" spans="2:10" x14ac:dyDescent="0.3">
      <c r="B35" s="59">
        <f t="shared" ref="B35" si="4">B34+TIME(0,D34,0)</f>
        <v>0.43402777777777779</v>
      </c>
      <c r="C35" s="59">
        <f t="shared" si="3"/>
        <v>0.51736111111111105</v>
      </c>
      <c r="D35" s="1">
        <v>5</v>
      </c>
      <c r="E35" s="54" t="s">
        <v>120</v>
      </c>
      <c r="H35" t="s">
        <v>99</v>
      </c>
    </row>
    <row r="36" spans="2:10" x14ac:dyDescent="0.3">
      <c r="B36" s="62"/>
      <c r="C36" s="62"/>
      <c r="D36" s="10"/>
      <c r="E36" s="45"/>
    </row>
    <row r="37" spans="2:10" x14ac:dyDescent="0.3">
      <c r="D37" s="10"/>
      <c r="E37" s="46" t="s">
        <v>9</v>
      </c>
    </row>
    <row r="38" spans="2:10" x14ac:dyDescent="0.3">
      <c r="B38" s="59">
        <f>B35+TIME(0,D35,0)</f>
        <v>0.4375</v>
      </c>
      <c r="C38" s="59">
        <f>C35+TIME(0,$D35,0)</f>
        <v>0.52083333333333326</v>
      </c>
      <c r="D38" s="107">
        <v>5</v>
      </c>
      <c r="E38" s="47" t="s">
        <v>117</v>
      </c>
      <c r="H38" t="s">
        <v>99</v>
      </c>
    </row>
    <row r="39" spans="2:10" x14ac:dyDescent="0.3">
      <c r="B39" s="59">
        <f t="shared" ref="B39" si="5">B38+TIME(0,D38,0)</f>
        <v>0.44097222222222221</v>
      </c>
      <c r="C39" s="59">
        <f t="shared" si="3"/>
        <v>0.52430555555555547</v>
      </c>
      <c r="D39" s="1">
        <v>20</v>
      </c>
      <c r="E39" s="47" t="s">
        <v>118</v>
      </c>
      <c r="H39" t="s">
        <v>99</v>
      </c>
    </row>
    <row r="40" spans="2:10" x14ac:dyDescent="0.3">
      <c r="B40" s="62"/>
      <c r="C40" s="62"/>
      <c r="D40" s="10"/>
      <c r="E40" s="45"/>
      <c r="I40" t="s">
        <v>101</v>
      </c>
      <c r="J40">
        <f ca="1">SUMIF(H$32:H$50,"=p",D$32:D$49)</f>
        <v>45</v>
      </c>
    </row>
    <row r="41" spans="2:10" x14ac:dyDescent="0.3">
      <c r="B41" s="62"/>
      <c r="C41" s="62"/>
      <c r="D41" s="10"/>
      <c r="E41" s="4" t="s">
        <v>11</v>
      </c>
      <c r="I41" t="s">
        <v>99</v>
      </c>
      <c r="J41">
        <f>SUMIF(H$32:H$50,"=T",D$32:D$50)</f>
        <v>30</v>
      </c>
    </row>
    <row r="42" spans="2:10" s="79" customFormat="1" ht="14.4" customHeight="1" x14ac:dyDescent="0.3">
      <c r="B42" s="82">
        <f>B39+TIME(0,D39,0)</f>
        <v>0.4548611111111111</v>
      </c>
      <c r="C42" s="82">
        <f>C39+TIME(0,$D39,0)</f>
        <v>0.53819444444444431</v>
      </c>
      <c r="D42" s="108">
        <v>5</v>
      </c>
      <c r="E42" s="109" t="s">
        <v>119</v>
      </c>
      <c r="H42" s="79" t="s">
        <v>101</v>
      </c>
      <c r="I42" s="79" t="s">
        <v>100</v>
      </c>
      <c r="J42" s="79">
        <f>SUMIF(H$32:H$49,"=A",D$32:D$49)</f>
        <v>35</v>
      </c>
    </row>
    <row r="43" spans="2:10" s="79" customFormat="1" ht="14.4" customHeight="1" x14ac:dyDescent="0.3">
      <c r="B43" s="123"/>
      <c r="C43" s="123"/>
      <c r="D43" s="124"/>
      <c r="E43" s="124"/>
    </row>
    <row r="44" spans="2:10" s="79" customFormat="1" ht="14.4" customHeight="1" x14ac:dyDescent="0.3">
      <c r="B44" s="125"/>
      <c r="C44" s="125"/>
      <c r="D44" s="98"/>
      <c r="E44" s="98" t="s">
        <v>9</v>
      </c>
    </row>
    <row r="45" spans="2:10" s="79" customFormat="1" ht="44.4" customHeight="1" x14ac:dyDescent="0.3">
      <c r="B45" s="112">
        <f>B42+TIME(0,$D42,0)</f>
        <v>0.45833333333333331</v>
      </c>
      <c r="C45" s="112">
        <f>C42+TIME(0,$D42,0)</f>
        <v>0.54166666666666652</v>
      </c>
      <c r="D45" s="106">
        <v>40</v>
      </c>
      <c r="E45" s="105" t="s">
        <v>121</v>
      </c>
      <c r="H45" s="79" t="s">
        <v>101</v>
      </c>
    </row>
    <row r="46" spans="2:10" x14ac:dyDescent="0.3">
      <c r="B46" s="62"/>
      <c r="C46" s="64"/>
      <c r="D46" s="11"/>
      <c r="E46" s="4"/>
    </row>
    <row r="47" spans="2:10" x14ac:dyDescent="0.3">
      <c r="B47" s="62"/>
      <c r="C47" s="65"/>
      <c r="D47" s="14"/>
      <c r="E47" s="110" t="s">
        <v>11</v>
      </c>
    </row>
    <row r="48" spans="2:10" x14ac:dyDescent="0.3">
      <c r="B48" s="63">
        <f>B45+TIME(0,$D45,0)</f>
        <v>0.4861111111111111</v>
      </c>
      <c r="C48" s="63">
        <f>C45+TIME(0,$D45,0)</f>
        <v>0.56944444444444431</v>
      </c>
      <c r="D48" s="58">
        <v>5</v>
      </c>
      <c r="E48" s="40" t="s">
        <v>13</v>
      </c>
      <c r="H48" t="s">
        <v>100</v>
      </c>
    </row>
    <row r="49" spans="1:19" x14ac:dyDescent="0.3">
      <c r="B49" s="63">
        <f>B48+TIME(0,$D48,0)</f>
        <v>0.48958333333333331</v>
      </c>
      <c r="C49" s="57">
        <f>C48+TIME(0,$D48,0)</f>
        <v>0.57291666666666652</v>
      </c>
      <c r="D49" s="1">
        <v>5</v>
      </c>
      <c r="E49" s="54" t="s">
        <v>84</v>
      </c>
      <c r="H49" t="s">
        <v>100</v>
      </c>
    </row>
    <row r="50" spans="1:19" hidden="1" x14ac:dyDescent="0.3">
      <c r="C50" s="68" t="s">
        <v>14</v>
      </c>
      <c r="D50" s="10">
        <f>SUM(D32:D49)</f>
        <v>110</v>
      </c>
    </row>
    <row r="52" spans="1:19" x14ac:dyDescent="0.3">
      <c r="C52" s="6"/>
      <c r="D52" s="161" t="s">
        <v>88</v>
      </c>
      <c r="E52" s="161"/>
    </row>
    <row r="53" spans="1:19" x14ac:dyDescent="0.3">
      <c r="C53" s="6"/>
      <c r="D53" s="4"/>
      <c r="E53" s="4"/>
    </row>
    <row r="54" spans="1:19" ht="15" customHeight="1" x14ac:dyDescent="0.5">
      <c r="C54" s="87"/>
      <c r="D54" s="88" t="s">
        <v>122</v>
      </c>
      <c r="E54" s="4"/>
    </row>
    <row r="56" spans="1:19" s="86" customFormat="1" x14ac:dyDescent="0.3">
      <c r="B56" s="14"/>
      <c r="C56" s="14"/>
      <c r="I56"/>
      <c r="J56"/>
      <c r="K56" s="102" t="s">
        <v>85</v>
      </c>
      <c r="L56"/>
      <c r="M56"/>
      <c r="N56"/>
      <c r="O56"/>
      <c r="P56"/>
      <c r="Q56"/>
      <c r="R56"/>
      <c r="S56"/>
    </row>
    <row r="57" spans="1:19" x14ac:dyDescent="0.3">
      <c r="A57" s="85" t="s">
        <v>54</v>
      </c>
      <c r="K57" s="101">
        <v>0.41666666666666669</v>
      </c>
      <c r="L57" s="100">
        <v>10</v>
      </c>
    </row>
    <row r="58" spans="1:19" x14ac:dyDescent="0.3">
      <c r="A58" t="s">
        <v>55</v>
      </c>
      <c r="K58" s="67">
        <f>K57+TIME(0,L57,0)</f>
        <v>0.4236111111111111</v>
      </c>
    </row>
    <row r="59" spans="1:19" x14ac:dyDescent="0.3">
      <c r="A59" t="s">
        <v>56</v>
      </c>
    </row>
    <row r="60" spans="1:19" s="86" customFormat="1" x14ac:dyDescent="0.3">
      <c r="B60" s="14"/>
      <c r="C60" s="14"/>
    </row>
    <row r="61" spans="1:19" x14ac:dyDescent="0.3">
      <c r="A61" t="s">
        <v>116</v>
      </c>
    </row>
    <row r="62" spans="1:19" x14ac:dyDescent="0.3">
      <c r="B62" s="159">
        <v>1</v>
      </c>
      <c r="C62" s="159"/>
      <c r="E62" s="2" t="s">
        <v>86</v>
      </c>
      <c r="F62" s="6"/>
      <c r="G62" s="6"/>
    </row>
    <row r="63" spans="1:19" x14ac:dyDescent="0.3">
      <c r="B63" s="159"/>
      <c r="C63" s="159"/>
      <c r="E63" s="8" t="s">
        <v>87</v>
      </c>
      <c r="F63" s="6"/>
      <c r="G63" s="6"/>
    </row>
    <row r="64" spans="1:19" ht="14.4" customHeight="1" x14ac:dyDescent="0.3">
      <c r="B64" s="159"/>
      <c r="C64" s="159"/>
      <c r="D64" s="69"/>
      <c r="E64" s="24" t="s">
        <v>2</v>
      </c>
    </row>
    <row r="65" spans="1:12" ht="14.4" customHeight="1" x14ac:dyDescent="0.3">
      <c r="A65" t="s">
        <v>112</v>
      </c>
    </row>
    <row r="66" spans="1:12" ht="14.4" customHeight="1" x14ac:dyDescent="0.3">
      <c r="A66" t="s">
        <v>113</v>
      </c>
      <c r="E66" s="10" t="s">
        <v>3</v>
      </c>
      <c r="H66" t="s">
        <v>98</v>
      </c>
    </row>
    <row r="67" spans="1:12" x14ac:dyDescent="0.3">
      <c r="B67" s="160" t="s">
        <v>4</v>
      </c>
      <c r="C67" s="160"/>
      <c r="D67" s="53" t="s">
        <v>5</v>
      </c>
      <c r="E67" s="13" t="s">
        <v>6</v>
      </c>
    </row>
    <row r="68" spans="1:12" x14ac:dyDescent="0.3">
      <c r="B68" s="59">
        <v>0.41666666666666669</v>
      </c>
      <c r="C68" s="59">
        <v>0.5</v>
      </c>
      <c r="D68" s="1">
        <v>10</v>
      </c>
      <c r="E68" s="54" t="s">
        <v>7</v>
      </c>
      <c r="H68" t="s">
        <v>99</v>
      </c>
    </row>
    <row r="69" spans="1:12" x14ac:dyDescent="0.3">
      <c r="B69" s="59">
        <f>B68+TIME(0,$D68,0)</f>
        <v>0.4236111111111111</v>
      </c>
      <c r="C69" s="59">
        <f>C68+TIME(0,$D68,0)</f>
        <v>0.50694444444444442</v>
      </c>
      <c r="D69" s="1">
        <v>10</v>
      </c>
      <c r="E69" s="54" t="s">
        <v>72</v>
      </c>
      <c r="H69" t="s">
        <v>100</v>
      </c>
    </row>
    <row r="70" spans="1:12" x14ac:dyDescent="0.3">
      <c r="B70" s="59">
        <f t="shared" ref="B70:B71" si="6">B69+TIME(0,D69,0)</f>
        <v>0.43055555555555552</v>
      </c>
      <c r="C70" s="59">
        <f t="shared" ref="C70:C71" si="7">C69+TIME(0,$D69,0)</f>
        <v>0.51388888888888884</v>
      </c>
      <c r="D70" s="1">
        <v>15</v>
      </c>
      <c r="E70" s="54" t="s">
        <v>71</v>
      </c>
      <c r="H70" t="s">
        <v>100</v>
      </c>
    </row>
    <row r="71" spans="1:12" x14ac:dyDescent="0.3">
      <c r="B71" s="59">
        <f t="shared" si="6"/>
        <v>0.44097222222222221</v>
      </c>
      <c r="C71" s="59">
        <f t="shared" si="7"/>
        <v>0.52430555555555547</v>
      </c>
      <c r="D71" s="43">
        <v>5</v>
      </c>
      <c r="E71" s="42" t="s">
        <v>92</v>
      </c>
      <c r="H71" t="s">
        <v>99</v>
      </c>
      <c r="L71" s="60"/>
    </row>
    <row r="72" spans="1:12" x14ac:dyDescent="0.3">
      <c r="B72" s="62"/>
      <c r="C72" s="62"/>
      <c r="D72" s="10"/>
      <c r="E72" s="45"/>
      <c r="I72" t="s">
        <v>101</v>
      </c>
      <c r="J72">
        <f>SUMIF(H$68:H$80,"=p",D$68:D$80)</f>
        <v>50</v>
      </c>
    </row>
    <row r="73" spans="1:12" x14ac:dyDescent="0.3">
      <c r="B73" s="62"/>
      <c r="C73" s="62"/>
      <c r="D73" s="10"/>
      <c r="E73" s="46" t="s">
        <v>9</v>
      </c>
      <c r="I73" t="s">
        <v>99</v>
      </c>
      <c r="J73">
        <f>SUMIF(H$68:H$80,"=T",D$68:D$80)</f>
        <v>15</v>
      </c>
    </row>
    <row r="74" spans="1:12" x14ac:dyDescent="0.3">
      <c r="B74" s="63">
        <f>B71+TIME(0,$D71,0)</f>
        <v>0.44444444444444442</v>
      </c>
      <c r="C74" s="63">
        <f>C71+TIME(0,$D71,0)</f>
        <v>0.52777777777777768</v>
      </c>
      <c r="D74" s="44">
        <v>30</v>
      </c>
      <c r="E74" s="47" t="s">
        <v>93</v>
      </c>
      <c r="H74" t="s">
        <v>101</v>
      </c>
      <c r="I74" t="s">
        <v>100</v>
      </c>
      <c r="J74">
        <f>SUMIF(H$68:H$80,"=A",D$68:D$80)</f>
        <v>45</v>
      </c>
    </row>
    <row r="75" spans="1:12" x14ac:dyDescent="0.3">
      <c r="B75" s="63">
        <f>B74+TIME(0,$D74,0)</f>
        <v>0.46527777777777773</v>
      </c>
      <c r="C75" s="63">
        <f>C74+TIME(0,$D74,0)</f>
        <v>0.54861111111111105</v>
      </c>
      <c r="D75" s="1">
        <v>20</v>
      </c>
      <c r="E75" s="47" t="s">
        <v>57</v>
      </c>
      <c r="H75" t="s">
        <v>101</v>
      </c>
    </row>
    <row r="76" spans="1:12" x14ac:dyDescent="0.3">
      <c r="B76" s="62"/>
      <c r="C76" s="64"/>
      <c r="D76" s="11"/>
      <c r="E76" s="4"/>
    </row>
    <row r="77" spans="1:12" x14ac:dyDescent="0.3">
      <c r="B77" s="62"/>
      <c r="C77" s="65"/>
      <c r="D77" s="14"/>
      <c r="E77" s="4" t="s">
        <v>11</v>
      </c>
    </row>
    <row r="78" spans="1:12" x14ac:dyDescent="0.3">
      <c r="B78" s="63">
        <f>B75+TIME(0,$D75,0)</f>
        <v>0.47916666666666663</v>
      </c>
      <c r="C78" s="63">
        <f>C75+TIME(0,$D75,0)</f>
        <v>0.56249999999999989</v>
      </c>
      <c r="D78" s="58">
        <v>10</v>
      </c>
      <c r="E78" s="39" t="s">
        <v>12</v>
      </c>
      <c r="H78" t="s">
        <v>100</v>
      </c>
    </row>
    <row r="79" spans="1:12" x14ac:dyDescent="0.3">
      <c r="B79" s="63">
        <f>B78+TIME(0,$D78,0)</f>
        <v>0.48611111111111105</v>
      </c>
      <c r="C79" s="63">
        <f>C78+TIME(0,$D78,0)</f>
        <v>0.56944444444444431</v>
      </c>
      <c r="D79" s="1">
        <v>5</v>
      </c>
      <c r="E79" s="40" t="s">
        <v>13</v>
      </c>
      <c r="H79" t="s">
        <v>100</v>
      </c>
    </row>
    <row r="80" spans="1:12" x14ac:dyDescent="0.3">
      <c r="B80" s="63">
        <f>B79+TIME(0,$D79,0)</f>
        <v>0.48958333333333326</v>
      </c>
      <c r="C80" s="63">
        <f>C79+TIME(0,$D79,0)</f>
        <v>0.57291666666666652</v>
      </c>
      <c r="D80" s="1">
        <v>5</v>
      </c>
      <c r="E80" s="54" t="s">
        <v>84</v>
      </c>
      <c r="H80" t="s">
        <v>100</v>
      </c>
    </row>
    <row r="81" spans="1:6" hidden="1" x14ac:dyDescent="0.3">
      <c r="C81" s="68" t="s">
        <v>14</v>
      </c>
      <c r="D81" s="10">
        <f>SUM(D68:D80)</f>
        <v>110</v>
      </c>
    </row>
    <row r="83" spans="1:6" x14ac:dyDescent="0.3">
      <c r="C83" s="6"/>
      <c r="D83" s="161" t="s">
        <v>88</v>
      </c>
      <c r="E83" s="161"/>
    </row>
    <row r="84" spans="1:6" x14ac:dyDescent="0.3">
      <c r="C84" s="6"/>
      <c r="D84" s="4"/>
      <c r="E84" s="4"/>
    </row>
    <row r="85" spans="1:6" ht="15" customHeight="1" x14ac:dyDescent="0.5">
      <c r="C85" s="87"/>
      <c r="D85" s="88" t="s">
        <v>66</v>
      </c>
      <c r="E85" s="4"/>
    </row>
    <row r="86" spans="1:6" s="86" customFormat="1" x14ac:dyDescent="0.3">
      <c r="B86" s="14"/>
      <c r="C86" s="14"/>
    </row>
    <row r="87" spans="1:6" x14ac:dyDescent="0.3">
      <c r="A87" t="s">
        <v>73</v>
      </c>
    </row>
    <row r="89" spans="1:6" ht="14.4" customHeight="1" x14ac:dyDescent="0.3"/>
    <row r="90" spans="1:6" ht="14.4" customHeight="1" x14ac:dyDescent="0.3">
      <c r="B90" s="159">
        <v>1</v>
      </c>
      <c r="C90" s="159"/>
      <c r="E90" s="2" t="s">
        <v>0</v>
      </c>
      <c r="F90" s="6"/>
    </row>
    <row r="91" spans="1:6" ht="14.4" customHeight="1" x14ac:dyDescent="0.3">
      <c r="B91" s="159"/>
      <c r="C91" s="159"/>
      <c r="E91" s="8" t="s">
        <v>1</v>
      </c>
      <c r="F91" s="6"/>
    </row>
    <row r="92" spans="1:6" x14ac:dyDescent="0.3">
      <c r="B92" s="159"/>
      <c r="C92" s="159"/>
      <c r="D92" s="69"/>
      <c r="E92" s="24" t="s">
        <v>2</v>
      </c>
    </row>
    <row r="94" spans="1:6" x14ac:dyDescent="0.3">
      <c r="E94" s="10" t="s">
        <v>3</v>
      </c>
    </row>
    <row r="95" spans="1:6" x14ac:dyDescent="0.3">
      <c r="B95" s="160" t="s">
        <v>4</v>
      </c>
      <c r="C95" s="160"/>
      <c r="D95" s="53" t="s">
        <v>5</v>
      </c>
      <c r="E95" s="13" t="s">
        <v>6</v>
      </c>
    </row>
    <row r="96" spans="1:6" x14ac:dyDescent="0.3">
      <c r="B96" s="59">
        <v>0.41666666666666669</v>
      </c>
      <c r="C96" s="59">
        <v>0.5</v>
      </c>
      <c r="D96" s="1">
        <v>10</v>
      </c>
      <c r="E96" s="54" t="s">
        <v>7</v>
      </c>
    </row>
    <row r="97" spans="2:5" x14ac:dyDescent="0.3">
      <c r="B97" s="59">
        <v>0.43055555555555558</v>
      </c>
      <c r="C97" s="59">
        <v>0.52083333333333337</v>
      </c>
      <c r="D97" s="1">
        <v>20</v>
      </c>
      <c r="E97" s="54" t="s">
        <v>77</v>
      </c>
    </row>
    <row r="98" spans="2:5" x14ac:dyDescent="0.3">
      <c r="B98" s="59">
        <v>0.4375</v>
      </c>
      <c r="C98" s="59">
        <v>0.52777777777777779</v>
      </c>
      <c r="D98" s="1">
        <v>10</v>
      </c>
      <c r="E98" s="54" t="s">
        <v>78</v>
      </c>
    </row>
    <row r="99" spans="2:5" x14ac:dyDescent="0.3">
      <c r="B99" s="59">
        <v>0.4513888888888889</v>
      </c>
      <c r="C99" s="61">
        <v>4.1666666666666664E-2</v>
      </c>
      <c r="D99" s="43">
        <v>5</v>
      </c>
      <c r="E99" s="42" t="s">
        <v>8</v>
      </c>
    </row>
    <row r="100" spans="2:5" x14ac:dyDescent="0.3">
      <c r="B100" s="62"/>
      <c r="C100" s="62"/>
      <c r="D100" s="10"/>
      <c r="E100" s="45"/>
    </row>
    <row r="101" spans="2:5" x14ac:dyDescent="0.3">
      <c r="B101" s="62"/>
      <c r="C101" s="62"/>
      <c r="D101" s="10"/>
      <c r="E101" s="46" t="s">
        <v>9</v>
      </c>
    </row>
    <row r="102" spans="2:5" x14ac:dyDescent="0.3">
      <c r="B102" s="63">
        <v>0.4548611111111111</v>
      </c>
      <c r="C102" s="63">
        <v>4.5138888888888888E-2</v>
      </c>
      <c r="D102" s="44">
        <v>30</v>
      </c>
      <c r="E102" s="47" t="s">
        <v>10</v>
      </c>
    </row>
    <row r="103" spans="2:5" x14ac:dyDescent="0.3">
      <c r="B103" s="63">
        <v>0.47569444444444442</v>
      </c>
      <c r="C103" s="59">
        <v>6.5972222222222224E-2</v>
      </c>
      <c r="D103" s="1">
        <v>20</v>
      </c>
      <c r="E103" s="47" t="s">
        <v>57</v>
      </c>
    </row>
    <row r="104" spans="2:5" x14ac:dyDescent="0.3">
      <c r="B104" s="62"/>
      <c r="C104" s="64"/>
      <c r="D104" s="11"/>
      <c r="E104" s="4"/>
    </row>
    <row r="105" spans="2:5" x14ac:dyDescent="0.3">
      <c r="B105" s="62"/>
      <c r="C105" s="65"/>
      <c r="D105" s="14"/>
      <c r="E105" s="4" t="s">
        <v>11</v>
      </c>
    </row>
    <row r="106" spans="2:5" x14ac:dyDescent="0.3">
      <c r="B106" s="63">
        <v>0.48958333333333331</v>
      </c>
      <c r="C106" s="59">
        <v>7.9861111111111105E-2</v>
      </c>
      <c r="D106" s="58">
        <v>10</v>
      </c>
      <c r="E106" s="39" t="s">
        <v>12</v>
      </c>
    </row>
    <row r="107" spans="2:5" x14ac:dyDescent="0.3">
      <c r="B107" s="63">
        <v>0.49652777777777773</v>
      </c>
      <c r="C107" s="59">
        <v>8.6805555555555566E-2</v>
      </c>
      <c r="D107" s="1">
        <v>5</v>
      </c>
      <c r="E107" s="40" t="s">
        <v>13</v>
      </c>
    </row>
    <row r="108" spans="2:5" x14ac:dyDescent="0.3">
      <c r="C108" s="68" t="s">
        <v>14</v>
      </c>
      <c r="D108" s="10">
        <f>SUM(D96:D107)</f>
        <v>110</v>
      </c>
    </row>
    <row r="110" spans="2:5" x14ac:dyDescent="0.3">
      <c r="C110" s="6"/>
      <c r="D110" s="161" t="s">
        <v>24</v>
      </c>
      <c r="E110" s="161"/>
    </row>
    <row r="111" spans="2:5" x14ac:dyDescent="0.3">
      <c r="C111" s="6"/>
      <c r="D111" s="4"/>
      <c r="E111" s="4"/>
    </row>
    <row r="112" spans="2:5" ht="25.8" x14ac:dyDescent="0.5">
      <c r="C112" s="87"/>
      <c r="D112" s="88" t="s">
        <v>66</v>
      </c>
      <c r="E112" s="4"/>
    </row>
  </sheetData>
  <mergeCells count="11">
    <mergeCell ref="B2:C4"/>
    <mergeCell ref="B6:C6"/>
    <mergeCell ref="D110:E110"/>
    <mergeCell ref="D83:E83"/>
    <mergeCell ref="B67:C67"/>
    <mergeCell ref="D52:E52"/>
    <mergeCell ref="B26:C28"/>
    <mergeCell ref="B31:C31"/>
    <mergeCell ref="B62:C64"/>
    <mergeCell ref="B90:C92"/>
    <mergeCell ref="B95:C9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topLeftCell="A5" zoomScale="170" zoomScaleNormal="170" workbookViewId="0">
      <selection activeCell="I14" sqref="I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156</v>
      </c>
      <c r="G1"/>
      <c r="H1"/>
    </row>
    <row r="2" spans="1:10" x14ac:dyDescent="0.3">
      <c r="A2" s="70"/>
      <c r="B2" s="159">
        <v>2</v>
      </c>
      <c r="C2" s="159"/>
      <c r="E2" s="134" t="s">
        <v>150</v>
      </c>
      <c r="G2"/>
      <c r="H2"/>
    </row>
    <row r="3" spans="1:10" x14ac:dyDescent="0.3">
      <c r="A3" s="70"/>
      <c r="B3" s="159"/>
      <c r="C3" s="159"/>
      <c r="E3" s="135" t="s">
        <v>132</v>
      </c>
      <c r="G3"/>
      <c r="H3"/>
    </row>
    <row r="4" spans="1:10" x14ac:dyDescent="0.3">
      <c r="A4" s="71"/>
      <c r="B4" s="159"/>
      <c r="C4" s="15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152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59">
        <v>2</v>
      </c>
      <c r="C32" s="159"/>
      <c r="D32" s="2" t="s">
        <v>86</v>
      </c>
      <c r="E32" s="2"/>
      <c r="F32" s="6"/>
      <c r="G32" s="6"/>
      <c r="H32"/>
    </row>
    <row r="33" spans="1:19" x14ac:dyDescent="0.3">
      <c r="A33" s="70"/>
      <c r="B33" s="159"/>
      <c r="C33" s="159"/>
      <c r="D33" s="8" t="s">
        <v>87</v>
      </c>
      <c r="E33" s="8"/>
      <c r="F33" s="6"/>
      <c r="G33" s="6"/>
      <c r="H33"/>
    </row>
    <row r="34" spans="1:19" x14ac:dyDescent="0.3">
      <c r="A34" s="71"/>
      <c r="B34" s="159"/>
      <c r="C34" s="159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0" t="s">
        <v>4</v>
      </c>
      <c r="C37" s="160"/>
      <c r="D37" s="53" t="s">
        <v>5</v>
      </c>
      <c r="E37" s="126" t="s">
        <v>6</v>
      </c>
      <c r="F37" s="78"/>
      <c r="G37" s="162"/>
      <c r="H37" s="162"/>
      <c r="I37" s="78"/>
      <c r="J37" s="78"/>
      <c r="L37" s="162"/>
      <c r="M37" s="162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59">
        <v>2</v>
      </c>
      <c r="C58" s="159"/>
      <c r="D58" s="2" t="s">
        <v>86</v>
      </c>
      <c r="E58" s="2"/>
      <c r="F58" s="6"/>
      <c r="G58" s="6"/>
      <c r="H58"/>
    </row>
    <row r="59" spans="1:17" x14ac:dyDescent="0.3">
      <c r="A59" s="70"/>
      <c r="B59" s="159"/>
      <c r="C59" s="159"/>
      <c r="D59" s="8" t="s">
        <v>87</v>
      </c>
      <c r="E59" s="8"/>
      <c r="F59" s="6"/>
      <c r="G59" s="6"/>
      <c r="H59"/>
    </row>
    <row r="60" spans="1:17" x14ac:dyDescent="0.3">
      <c r="A60" s="71"/>
      <c r="B60" s="159"/>
      <c r="C60" s="159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71" t="s">
        <v>3</v>
      </c>
      <c r="F62" s="171"/>
      <c r="G62" s="171"/>
      <c r="H62" s="171"/>
      <c r="I62" s="171"/>
      <c r="Q62" t="s">
        <v>98</v>
      </c>
    </row>
    <row r="63" spans="1:17" ht="14.4" customHeight="1" x14ac:dyDescent="0.3">
      <c r="B63" s="160" t="s">
        <v>4</v>
      </c>
      <c r="C63" s="160"/>
      <c r="D63" s="53" t="s">
        <v>5</v>
      </c>
      <c r="E63" s="13" t="s">
        <v>6</v>
      </c>
      <c r="F63" s="12"/>
      <c r="G63" s="166" t="s">
        <v>4</v>
      </c>
      <c r="H63" s="167"/>
      <c r="I63" s="13" t="s">
        <v>5</v>
      </c>
      <c r="J63" s="13" t="s">
        <v>6</v>
      </c>
      <c r="L63" s="166" t="s">
        <v>4</v>
      </c>
      <c r="M63" s="167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68" t="s">
        <v>81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70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71" t="s">
        <v>9</v>
      </c>
      <c r="F66" s="171"/>
      <c r="G66" s="171"/>
      <c r="H66" s="171"/>
      <c r="I66" s="171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2" t="s">
        <v>16</v>
      </c>
      <c r="C67" s="172"/>
      <c r="D67" s="172"/>
      <c r="E67" s="172"/>
      <c r="F67" s="22"/>
      <c r="G67" s="172" t="s">
        <v>17</v>
      </c>
      <c r="H67" s="172"/>
      <c r="I67" s="172"/>
      <c r="J67" s="172"/>
      <c r="K67" s="23"/>
      <c r="L67" s="172" t="s">
        <v>53</v>
      </c>
      <c r="M67" s="172"/>
      <c r="N67" s="172"/>
      <c r="O67" s="172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73" t="s">
        <v>11</v>
      </c>
      <c r="F74" s="173"/>
      <c r="G74" s="173"/>
      <c r="H74" s="173"/>
      <c r="I74" s="173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74" t="s">
        <v>58</v>
      </c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68" t="s">
        <v>95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70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1" t="s">
        <v>88</v>
      </c>
      <c r="E79" s="161"/>
      <c r="F79" s="161"/>
      <c r="G79" s="161"/>
      <c r="H79" s="161"/>
      <c r="I79" s="161"/>
      <c r="J79" s="161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59">
        <v>2</v>
      </c>
      <c r="C88" s="159"/>
      <c r="D88" s="2" t="s">
        <v>0</v>
      </c>
      <c r="E88" s="2"/>
      <c r="F88" s="6"/>
      <c r="G88" s="6"/>
      <c r="H88"/>
    </row>
    <row r="89" spans="1:15" x14ac:dyDescent="0.3">
      <c r="B89" s="159"/>
      <c r="C89" s="159"/>
      <c r="D89" s="8" t="s">
        <v>1</v>
      </c>
      <c r="E89" s="8"/>
      <c r="F89" s="6"/>
      <c r="G89" s="6"/>
      <c r="H89"/>
    </row>
    <row r="90" spans="1:15" x14ac:dyDescent="0.3">
      <c r="B90" s="159"/>
      <c r="C90" s="159"/>
      <c r="D90" s="24" t="s">
        <v>2</v>
      </c>
      <c r="E90" s="24"/>
      <c r="G90"/>
      <c r="H90"/>
    </row>
    <row r="92" spans="1:15" x14ac:dyDescent="0.3">
      <c r="E92" s="171" t="s">
        <v>3</v>
      </c>
      <c r="F92" s="171"/>
      <c r="G92" s="171"/>
      <c r="H92" s="171"/>
      <c r="I92" s="171"/>
    </row>
    <row r="93" spans="1:15" x14ac:dyDescent="0.3">
      <c r="B93" s="160" t="s">
        <v>4</v>
      </c>
      <c r="C93" s="160"/>
      <c r="D93" s="53" t="s">
        <v>5</v>
      </c>
      <c r="E93" s="13" t="s">
        <v>6</v>
      </c>
      <c r="F93" s="12"/>
      <c r="G93" s="166" t="s">
        <v>4</v>
      </c>
      <c r="H93" s="167"/>
      <c r="I93" s="13" t="s">
        <v>5</v>
      </c>
      <c r="J93" s="13" t="s">
        <v>6</v>
      </c>
      <c r="L93" s="166" t="s">
        <v>4</v>
      </c>
      <c r="M93" s="167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68" t="s">
        <v>15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70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71" t="s">
        <v>9</v>
      </c>
      <c r="F96" s="171"/>
      <c r="G96" s="171"/>
      <c r="H96" s="171"/>
      <c r="I96" s="171"/>
      <c r="J96" s="4"/>
      <c r="M96" s="67"/>
      <c r="N96" s="67"/>
    </row>
    <row r="97" spans="2:15" ht="15.6" x14ac:dyDescent="0.3">
      <c r="B97" s="172" t="s">
        <v>16</v>
      </c>
      <c r="C97" s="172"/>
      <c r="D97" s="172"/>
      <c r="E97" s="172"/>
      <c r="F97" s="22"/>
      <c r="G97" s="172" t="s">
        <v>17</v>
      </c>
      <c r="H97" s="172"/>
      <c r="I97" s="172"/>
      <c r="J97" s="172"/>
      <c r="K97" s="23"/>
      <c r="L97" s="172" t="s">
        <v>53</v>
      </c>
      <c r="M97" s="172"/>
      <c r="N97" s="172"/>
      <c r="O97" s="172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73" t="s">
        <v>11</v>
      </c>
      <c r="F103" s="173"/>
      <c r="G103" s="173"/>
      <c r="H103" s="173"/>
      <c r="I103" s="173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74" t="s">
        <v>58</v>
      </c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63" t="s">
        <v>23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5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58:C60"/>
    <mergeCell ref="E62:I62"/>
    <mergeCell ref="E75:O75"/>
    <mergeCell ref="L93:M93"/>
    <mergeCell ref="E92:I92"/>
    <mergeCell ref="B93:C93"/>
    <mergeCell ref="G93:H93"/>
    <mergeCell ref="E96:I96"/>
    <mergeCell ref="B97:E97"/>
    <mergeCell ref="G97:J97"/>
    <mergeCell ref="L97:O97"/>
    <mergeCell ref="D79:J79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B2:C4"/>
    <mergeCell ref="B6:C6"/>
    <mergeCell ref="B32:C34"/>
    <mergeCell ref="B37:C37"/>
    <mergeCell ref="G37:H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GridLines="0" zoomScale="70" zoomScaleNormal="70" workbookViewId="0">
      <selection activeCell="D24" sqref="D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156</v>
      </c>
      <c r="B1" s="10"/>
      <c r="C1" s="10"/>
    </row>
    <row r="2" spans="1:29" customFormat="1" x14ac:dyDescent="0.3">
      <c r="A2" s="16"/>
      <c r="B2" s="189">
        <v>3</v>
      </c>
      <c r="C2" s="189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89"/>
      <c r="C3" s="189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89"/>
      <c r="C4" s="18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16"/>
      <c r="L6" s="178" t="s">
        <v>4</v>
      </c>
      <c r="M6" s="179"/>
      <c r="N6" s="13" t="s">
        <v>5</v>
      </c>
      <c r="O6" s="89" t="s">
        <v>6</v>
      </c>
      <c r="P6" s="19"/>
      <c r="Q6" s="178" t="s">
        <v>4</v>
      </c>
      <c r="R6" s="179"/>
      <c r="S6" s="13" t="s">
        <v>5</v>
      </c>
      <c r="T6" s="89" t="s">
        <v>6</v>
      </c>
      <c r="U6" s="16"/>
      <c r="V6" s="178" t="s">
        <v>4</v>
      </c>
      <c r="W6" s="179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80" t="s">
        <v>27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3" t="s">
        <v>79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30"/>
      <c r="L10" s="186" t="s">
        <v>30</v>
      </c>
      <c r="M10" s="187"/>
      <c r="N10" s="187"/>
      <c r="O10" s="188"/>
      <c r="P10" s="29"/>
      <c r="Q10" s="186" t="s">
        <v>50</v>
      </c>
      <c r="R10" s="187"/>
      <c r="S10" s="187"/>
      <c r="T10" s="188"/>
      <c r="U10" s="21"/>
      <c r="V10" s="186" t="s">
        <v>91</v>
      </c>
      <c r="W10" s="187"/>
      <c r="X10" s="187"/>
      <c r="Y10" s="188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3" t="s">
        <v>146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3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3" t="s">
        <v>146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3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3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3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3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3" t="s">
        <v>142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3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3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75" t="s">
        <v>84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customFormat="1" x14ac:dyDescent="0.3">
      <c r="B19" s="10"/>
      <c r="C19" s="10"/>
      <c r="E19" t="s">
        <v>25</v>
      </c>
      <c r="G19" s="10"/>
      <c r="H19" s="10"/>
    </row>
    <row r="20" spans="1:29" customFormat="1" x14ac:dyDescent="0.3">
      <c r="B20" s="10"/>
      <c r="C20" s="10"/>
      <c r="E20" t="s">
        <v>26</v>
      </c>
      <c r="G20" s="10"/>
      <c r="H20" s="10"/>
    </row>
    <row r="21" spans="1:29" customFormat="1" x14ac:dyDescent="0.3">
      <c r="B21" s="10"/>
      <c r="C21" s="10"/>
      <c r="E21" s="51" t="s">
        <v>36</v>
      </c>
      <c r="G21" s="10"/>
      <c r="H21" s="10"/>
    </row>
    <row r="22" spans="1:2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customFormat="1" x14ac:dyDescent="0.3">
      <c r="B23" s="10"/>
      <c r="C23" s="10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4" spans="1:2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</row>
    <row r="35" spans="1:2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</row>
    <row r="36" spans="1:29" ht="14.4" customHeight="1" x14ac:dyDescent="0.3">
      <c r="B36" s="159"/>
      <c r="C36" s="159"/>
      <c r="D36" s="24" t="s">
        <v>2</v>
      </c>
      <c r="E36" s="24"/>
      <c r="F36" s="24"/>
      <c r="G36" s="24"/>
      <c r="H36" s="24"/>
    </row>
    <row r="37" spans="1:29" x14ac:dyDescent="0.3">
      <c r="A37" s="16" t="s">
        <v>112</v>
      </c>
    </row>
    <row r="38" spans="1:29" x14ac:dyDescent="0.3">
      <c r="A38" s="16" t="s">
        <v>114</v>
      </c>
      <c r="E38" s="10" t="s">
        <v>3</v>
      </c>
      <c r="AA38" t="s">
        <v>98</v>
      </c>
      <c r="AB38"/>
      <c r="AC38"/>
    </row>
    <row r="39" spans="1:29" ht="14.4" customHeight="1" x14ac:dyDescent="0.3">
      <c r="B39" s="178" t="s">
        <v>4</v>
      </c>
      <c r="C39" s="179"/>
      <c r="D39" s="53" t="s">
        <v>5</v>
      </c>
      <c r="E39" s="89" t="s">
        <v>6</v>
      </c>
      <c r="F39" s="19"/>
      <c r="G39" s="178" t="s">
        <v>4</v>
      </c>
      <c r="H39" s="179"/>
      <c r="I39" s="13" t="s">
        <v>5</v>
      </c>
      <c r="J39" s="89" t="s">
        <v>6</v>
      </c>
      <c r="L39" s="178" t="s">
        <v>4</v>
      </c>
      <c r="M39" s="179"/>
      <c r="N39" s="13" t="s">
        <v>5</v>
      </c>
      <c r="O39" s="89" t="s">
        <v>6</v>
      </c>
      <c r="P39" s="19"/>
      <c r="Q39" s="178" t="s">
        <v>4</v>
      </c>
      <c r="R39" s="179"/>
      <c r="S39" s="13" t="s">
        <v>5</v>
      </c>
      <c r="T39" s="89" t="s">
        <v>6</v>
      </c>
      <c r="V39" s="178" t="s">
        <v>4</v>
      </c>
      <c r="W39" s="179"/>
      <c r="X39" s="13" t="s">
        <v>5</v>
      </c>
      <c r="Y39" s="89" t="s">
        <v>6</v>
      </c>
      <c r="AA39"/>
      <c r="AB39"/>
      <c r="AC39"/>
    </row>
    <row r="40" spans="1:29" x14ac:dyDescent="0.3">
      <c r="B40" s="59">
        <v>0.41666666666666669</v>
      </c>
      <c r="C40" s="59">
        <v>0.5</v>
      </c>
      <c r="D40" s="56">
        <v>5</v>
      </c>
      <c r="E40" s="196" t="s">
        <v>27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8"/>
      <c r="AA40" t="s">
        <v>100</v>
      </c>
      <c r="AB40"/>
      <c r="AC40"/>
    </row>
    <row r="41" spans="1:2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9" t="s">
        <v>79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  <c r="AA41" t="s">
        <v>99</v>
      </c>
      <c r="AB41"/>
      <c r="AC41"/>
    </row>
    <row r="42" spans="1:2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AA42"/>
      <c r="AB42"/>
      <c r="AC42"/>
    </row>
    <row r="43" spans="1:2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N43" t="s">
        <v>9</v>
      </c>
      <c r="O43" s="80"/>
      <c r="P43" s="80"/>
      <c r="Q43" s="80"/>
      <c r="R43" s="80"/>
      <c r="S43" t="s">
        <v>9</v>
      </c>
      <c r="T43" s="80"/>
      <c r="X43" t="s">
        <v>9</v>
      </c>
    </row>
    <row r="44" spans="1:2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30"/>
      <c r="L44" s="193" t="s">
        <v>30</v>
      </c>
      <c r="M44" s="194"/>
      <c r="N44" s="194"/>
      <c r="O44" s="195"/>
      <c r="P44" s="29"/>
      <c r="Q44" s="193" t="s">
        <v>50</v>
      </c>
      <c r="R44" s="194"/>
      <c r="S44" s="194"/>
      <c r="T44" s="195"/>
      <c r="V44" s="193" t="s">
        <v>91</v>
      </c>
      <c r="W44" s="194"/>
      <c r="X44" s="194"/>
      <c r="Y44" s="195"/>
      <c r="AA44"/>
      <c r="AB44" t="s">
        <v>101</v>
      </c>
      <c r="AC44">
        <f>SUMIF(AA$40:AA$52,"=p",D$40:D$52)</f>
        <v>45</v>
      </c>
    </row>
    <row r="45" spans="1:29" ht="28.8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32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33</v>
      </c>
      <c r="P45" s="28"/>
      <c r="Q45" s="57">
        <f>$B41+TIME(0,$D41,0)</f>
        <v>0.42708333333333331</v>
      </c>
      <c r="R45" s="57">
        <f>$C41+TIME(0,$D41,0)</f>
        <v>0.51041666666666663</v>
      </c>
      <c r="S45" s="56">
        <v>45</v>
      </c>
      <c r="T45" s="31" t="s">
        <v>34</v>
      </c>
      <c r="V45" s="57">
        <f>$B41+TIME(0,$D41,0)</f>
        <v>0.42708333333333331</v>
      </c>
      <c r="W45" s="57">
        <f>$C41+TIME(0,$D41,0)</f>
        <v>0.51041666666666663</v>
      </c>
      <c r="X45" s="56">
        <v>30</v>
      </c>
      <c r="Y45" s="31" t="s">
        <v>89</v>
      </c>
      <c r="AA45" t="s">
        <v>99</v>
      </c>
      <c r="AB45" t="s">
        <v>99</v>
      </c>
      <c r="AC45">
        <f>SUMIF(AA$40:AA$52,"=T",D$40:D$52)</f>
        <v>55</v>
      </c>
    </row>
    <row r="46" spans="1:2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32"/>
      <c r="L46" s="57">
        <f>L45+TIME(0,$N45,0)</f>
        <v>0.44791666666666663</v>
      </c>
      <c r="M46" s="57">
        <f>M45+TIME(0,$N45,0)</f>
        <v>0.53125</v>
      </c>
      <c r="N46" s="56">
        <v>15</v>
      </c>
      <c r="O46" s="31" t="s">
        <v>35</v>
      </c>
      <c r="P46" s="28"/>
      <c r="Q46" s="57">
        <f>Q45+TIME(0,$S45,0)</f>
        <v>0.45833333333333331</v>
      </c>
      <c r="R46" s="57">
        <f>R45+TIME(0,$S45,0)</f>
        <v>0.54166666666666663</v>
      </c>
      <c r="S46" s="56">
        <v>15</v>
      </c>
      <c r="T46" s="31" t="s">
        <v>61</v>
      </c>
      <c r="V46" s="57">
        <f>V45+TIME(0,$X45,0)</f>
        <v>0.44791666666666663</v>
      </c>
      <c r="W46" s="57">
        <f>W45+TIME(0,$X45,0)</f>
        <v>0.53125</v>
      </c>
      <c r="X46" s="56">
        <v>45</v>
      </c>
      <c r="Y46" s="31" t="s">
        <v>33</v>
      </c>
      <c r="AA46" t="s">
        <v>101</v>
      </c>
      <c r="AB46" t="s">
        <v>100</v>
      </c>
      <c r="AC46">
        <f>SUMIF(AA$40:AA$50,"=A",D$40:D$51)</f>
        <v>10</v>
      </c>
    </row>
    <row r="47" spans="1:2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32"/>
      <c r="L47" s="57">
        <f>L46+TIME(0,$N46,0)</f>
        <v>0.45833333333333331</v>
      </c>
      <c r="M47" s="57">
        <f>M46+TIME(0,$N46,0)</f>
        <v>0.54166666666666663</v>
      </c>
      <c r="N47" s="56">
        <v>45</v>
      </c>
      <c r="O47" s="91" t="s">
        <v>31</v>
      </c>
      <c r="P47" s="28"/>
      <c r="Q47" s="57">
        <f>Q46+TIME(0,$S46,0)</f>
        <v>0.46875</v>
      </c>
      <c r="R47" s="57">
        <f>R46+TIME(0,$S46,0)</f>
        <v>0.55208333333333326</v>
      </c>
      <c r="S47" s="56">
        <v>30</v>
      </c>
      <c r="T47" s="31" t="s">
        <v>89</v>
      </c>
      <c r="V47" s="57">
        <f>V46+TIME(0,$X46,0)</f>
        <v>0.47916666666666663</v>
      </c>
      <c r="W47" s="57">
        <f>W46+TIME(0,$X46,0)</f>
        <v>0.5625</v>
      </c>
      <c r="X47" s="56">
        <v>15</v>
      </c>
      <c r="Y47" s="31" t="s">
        <v>35</v>
      </c>
      <c r="AA47"/>
      <c r="AB47"/>
      <c r="AC47"/>
    </row>
    <row r="48" spans="1:2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32"/>
      <c r="L48" s="76"/>
      <c r="M48" s="76"/>
      <c r="N48" s="27"/>
      <c r="O48" s="27"/>
      <c r="P48" s="28"/>
      <c r="Q48" s="76"/>
      <c r="R48" s="76"/>
      <c r="S48" s="27"/>
      <c r="T48" s="27"/>
      <c r="V48" s="76"/>
      <c r="W48" s="76"/>
      <c r="X48" s="27"/>
      <c r="Y48" s="27"/>
      <c r="AA48"/>
      <c r="AB48"/>
      <c r="AC48"/>
    </row>
    <row r="49" spans="1:2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 s="81"/>
      <c r="W49" s="81"/>
      <c r="X49" s="28"/>
      <c r="Y49" s="28"/>
      <c r="AA49"/>
      <c r="AB49"/>
      <c r="AC49"/>
    </row>
    <row r="50" spans="1:2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0" t="s">
        <v>84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2"/>
      <c r="AA50" t="s">
        <v>100</v>
      </c>
      <c r="AB50"/>
      <c r="AC50"/>
    </row>
    <row r="51" spans="1:2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SUM(N45:N47)+$D40+$D41+D50</f>
        <v>110</v>
      </c>
      <c r="S51" s="10">
        <f>SUM(S45:S47)+$D40+$D41+D50</f>
        <v>110</v>
      </c>
      <c r="X51" s="10">
        <f>SUM(X45:X47)+$D40+$D41+D50</f>
        <v>110</v>
      </c>
      <c r="AA51" t="s">
        <v>100</v>
      </c>
      <c r="AB51"/>
      <c r="AC51"/>
    </row>
    <row r="52" spans="1:29" x14ac:dyDescent="0.3">
      <c r="A52"/>
      <c r="B52" s="10"/>
      <c r="C52" s="68"/>
      <c r="D52" s="10"/>
      <c r="I52" s="10"/>
      <c r="N52" s="10"/>
      <c r="S52" s="10"/>
      <c r="X52" s="10"/>
      <c r="AA52"/>
      <c r="AB52"/>
      <c r="AC52"/>
    </row>
    <row r="53" spans="1:2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X53" s="10"/>
    </row>
    <row r="55" spans="1:29" customFormat="1" x14ac:dyDescent="0.3">
      <c r="B55" s="10"/>
      <c r="C55" s="10"/>
      <c r="E55" t="s">
        <v>25</v>
      </c>
      <c r="G55" s="10"/>
      <c r="H55" s="10"/>
    </row>
    <row r="56" spans="1:29" customFormat="1" x14ac:dyDescent="0.3">
      <c r="B56" s="10"/>
      <c r="C56" s="10"/>
      <c r="E56" t="s">
        <v>26</v>
      </c>
      <c r="G56" s="10"/>
      <c r="H56" s="10"/>
    </row>
    <row r="57" spans="1:29" customFormat="1" x14ac:dyDescent="0.3">
      <c r="B57" s="10"/>
      <c r="C57" s="10"/>
      <c r="E57" s="51" t="s">
        <v>36</v>
      </c>
      <c r="G57" s="10"/>
      <c r="H57" s="10"/>
    </row>
    <row r="60" spans="1:29" x14ac:dyDescent="0.3">
      <c r="A60" t="s">
        <v>73</v>
      </c>
    </row>
    <row r="63" spans="1:2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</row>
    <row r="64" spans="1:2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</row>
    <row r="65" spans="1:25" ht="14.4" customHeight="1" x14ac:dyDescent="0.3">
      <c r="B65" s="159"/>
      <c r="C65" s="159"/>
      <c r="D65" s="24" t="s">
        <v>2</v>
      </c>
      <c r="E65" s="24"/>
      <c r="F65" s="24"/>
      <c r="G65" s="24"/>
    </row>
    <row r="67" spans="1:25" x14ac:dyDescent="0.3">
      <c r="E67" s="10" t="s">
        <v>3</v>
      </c>
    </row>
    <row r="68" spans="1:25" x14ac:dyDescent="0.3">
      <c r="B68" s="203" t="s">
        <v>4</v>
      </c>
      <c r="C68" s="203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L68" s="206" t="s">
        <v>4</v>
      </c>
      <c r="M68" s="206"/>
      <c r="N68" s="13" t="s">
        <v>5</v>
      </c>
      <c r="O68" s="89" t="s">
        <v>6</v>
      </c>
      <c r="P68" s="19"/>
      <c r="Q68" s="204" t="s">
        <v>4</v>
      </c>
      <c r="R68" s="205"/>
      <c r="S68" s="13" t="s">
        <v>5</v>
      </c>
      <c r="T68" s="89" t="s">
        <v>6</v>
      </c>
      <c r="V68" s="204" t="s">
        <v>4</v>
      </c>
      <c r="W68" s="205"/>
      <c r="X68" s="13" t="s">
        <v>5</v>
      </c>
      <c r="Y68" s="89" t="s">
        <v>6</v>
      </c>
    </row>
    <row r="69" spans="1:25" x14ac:dyDescent="0.3">
      <c r="B69" s="9">
        <v>0.4236111111111111</v>
      </c>
      <c r="C69" s="9">
        <v>0.51388888888888895</v>
      </c>
      <c r="D69" s="56">
        <v>5</v>
      </c>
      <c r="E69" s="207" t="s">
        <v>27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</row>
    <row r="70" spans="1:25" x14ac:dyDescent="0.3">
      <c r="B70" s="57">
        <v>0.42708333333333331</v>
      </c>
      <c r="C70" s="57">
        <v>0.51736111111111105</v>
      </c>
      <c r="D70" s="56">
        <v>15</v>
      </c>
      <c r="E70" s="207" t="s">
        <v>28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</row>
    <row r="71" spans="1:2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/>
      <c r="M72"/>
      <c r="N72" t="s">
        <v>9</v>
      </c>
      <c r="O72" s="80"/>
      <c r="P72" s="80"/>
      <c r="Q72" s="80"/>
      <c r="R72" s="80"/>
      <c r="S72" t="s">
        <v>9</v>
      </c>
      <c r="T72" s="80"/>
      <c r="U72"/>
      <c r="V72"/>
      <c r="W72"/>
      <c r="X72" t="s">
        <v>9</v>
      </c>
      <c r="Y72"/>
    </row>
    <row r="73" spans="1:25" ht="15.6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30"/>
      <c r="L73" s="193" t="s">
        <v>30</v>
      </c>
      <c r="M73" s="194"/>
      <c r="N73" s="194"/>
      <c r="O73" s="195"/>
      <c r="P73" s="29"/>
      <c r="Q73" s="193" t="s">
        <v>50</v>
      </c>
      <c r="R73" s="194"/>
      <c r="S73" s="194"/>
      <c r="T73" s="195"/>
      <c r="U73" s="21"/>
      <c r="V73" s="193" t="s">
        <v>51</v>
      </c>
      <c r="W73" s="194"/>
      <c r="X73" s="194"/>
      <c r="Y73" s="195"/>
    </row>
    <row r="74" spans="1:25" ht="28.8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32"/>
      <c r="L74" s="57">
        <v>0.4375</v>
      </c>
      <c r="M74" s="57">
        <v>0.52777777777777779</v>
      </c>
      <c r="N74" s="56">
        <v>30</v>
      </c>
      <c r="O74" s="31" t="s">
        <v>33</v>
      </c>
      <c r="P74" s="28"/>
      <c r="Q74" s="57">
        <v>0.4375</v>
      </c>
      <c r="R74" s="57">
        <v>0.52777777777777779</v>
      </c>
      <c r="S74" s="56">
        <v>45</v>
      </c>
      <c r="T74" s="31" t="s">
        <v>34</v>
      </c>
      <c r="V74" s="57">
        <v>0.4375</v>
      </c>
      <c r="W74" s="57">
        <v>0.52777777777777779</v>
      </c>
      <c r="X74" s="56">
        <v>30</v>
      </c>
      <c r="Y74" s="31" t="s">
        <v>32</v>
      </c>
    </row>
    <row r="75" spans="1:2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32"/>
      <c r="L75" s="57">
        <v>0.45833333333333331</v>
      </c>
      <c r="M75" s="57">
        <v>4.8611111111111112E-2</v>
      </c>
      <c r="N75" s="56">
        <v>15</v>
      </c>
      <c r="O75" s="31" t="s">
        <v>35</v>
      </c>
      <c r="P75" s="28"/>
      <c r="Q75" s="57">
        <v>0.46875</v>
      </c>
      <c r="R75" s="57">
        <v>5.9027777777777783E-2</v>
      </c>
      <c r="S75" s="56">
        <v>15</v>
      </c>
      <c r="T75" s="31" t="s">
        <v>61</v>
      </c>
      <c r="V75" s="57">
        <v>0.45833333333333331</v>
      </c>
      <c r="W75" s="57">
        <v>4.8611111111111112E-2</v>
      </c>
      <c r="X75" s="56">
        <v>45</v>
      </c>
      <c r="Y75" s="31" t="s">
        <v>33</v>
      </c>
    </row>
    <row r="76" spans="1:2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32"/>
      <c r="L76" s="57">
        <v>0.46875</v>
      </c>
      <c r="M76" s="57">
        <v>5.9027777777777783E-2</v>
      </c>
      <c r="N76" s="56">
        <v>45</v>
      </c>
      <c r="O76" s="91" t="s">
        <v>31</v>
      </c>
      <c r="P76" s="28"/>
      <c r="Q76" s="57">
        <v>0.47916666666666669</v>
      </c>
      <c r="R76" s="57">
        <v>6.9444444444444434E-2</v>
      </c>
      <c r="S76" s="56">
        <v>30</v>
      </c>
      <c r="T76" s="31" t="s">
        <v>32</v>
      </c>
      <c r="V76" s="57">
        <v>0.48958333333333331</v>
      </c>
      <c r="W76" s="57">
        <v>7.9861111111111105E-2</v>
      </c>
      <c r="X76" s="56">
        <v>15</v>
      </c>
      <c r="Y76" s="31" t="s">
        <v>35</v>
      </c>
    </row>
    <row r="77" spans="1:2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  <c r="S77" s="10">
        <f>SUM(S74:S76)+$D69+$D70</f>
        <v>110</v>
      </c>
      <c r="X77" s="10">
        <f>SUM(X74:X76)+$D69+$D70</f>
        <v>110</v>
      </c>
    </row>
    <row r="78" spans="1:25" x14ac:dyDescent="0.3">
      <c r="A78"/>
      <c r="B78" s="10"/>
      <c r="C78" s="68"/>
      <c r="D78" s="10"/>
      <c r="I78" s="10"/>
      <c r="N78" s="10"/>
      <c r="S78" s="10"/>
      <c r="X78" s="10"/>
    </row>
    <row r="79" spans="1:2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X79" s="10"/>
    </row>
    <row r="81" spans="1:2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</sheetData>
  <mergeCells count="44">
    <mergeCell ref="D79:T79"/>
    <mergeCell ref="V68:W68"/>
    <mergeCell ref="E69:Y69"/>
    <mergeCell ref="E70:Y70"/>
    <mergeCell ref="B73:E73"/>
    <mergeCell ref="G73:J73"/>
    <mergeCell ref="L73:O73"/>
    <mergeCell ref="Q73:T73"/>
    <mergeCell ref="V73:Y73"/>
    <mergeCell ref="B63:C65"/>
    <mergeCell ref="B68:C68"/>
    <mergeCell ref="G68:H68"/>
    <mergeCell ref="L68:M68"/>
    <mergeCell ref="Q68:R68"/>
    <mergeCell ref="D53:T53"/>
    <mergeCell ref="E50:Y50"/>
    <mergeCell ref="B34:C36"/>
    <mergeCell ref="V44:Y44"/>
    <mergeCell ref="B39:C39"/>
    <mergeCell ref="G39:H39"/>
    <mergeCell ref="B44:E44"/>
    <mergeCell ref="G44:J44"/>
    <mergeCell ref="L39:M39"/>
    <mergeCell ref="Q39:R39"/>
    <mergeCell ref="L44:O44"/>
    <mergeCell ref="Q44:T44"/>
    <mergeCell ref="E40:Y40"/>
    <mergeCell ref="E41:Y41"/>
    <mergeCell ref="V39:W39"/>
    <mergeCell ref="E49:J49"/>
    <mergeCell ref="B2:C4"/>
    <mergeCell ref="B6:C6"/>
    <mergeCell ref="G6:H6"/>
    <mergeCell ref="L6:M6"/>
    <mergeCell ref="Q6:R6"/>
    <mergeCell ref="E15:Y15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6"/>
  <sheetViews>
    <sheetView showGridLines="0" topLeftCell="A8" zoomScale="110" zoomScaleNormal="110" workbookViewId="0">
      <selection activeCell="D18" sqref="D18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156</v>
      </c>
      <c r="B1" s="10"/>
      <c r="C1" s="10"/>
    </row>
    <row r="2" spans="1:24" customFormat="1" x14ac:dyDescent="0.3">
      <c r="A2" s="16"/>
      <c r="B2" s="159">
        <v>4</v>
      </c>
      <c r="C2" s="159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9"/>
      <c r="C3" s="159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9"/>
      <c r="C4" s="15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3" t="s">
        <v>4</v>
      </c>
      <c r="C6" s="203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16"/>
      <c r="L6" s="203" t="s">
        <v>4</v>
      </c>
      <c r="M6" s="203"/>
      <c r="N6" s="53" t="s">
        <v>5</v>
      </c>
      <c r="O6" s="55" t="s">
        <v>6</v>
      </c>
      <c r="P6" s="19"/>
      <c r="Q6" s="178" t="s">
        <v>4</v>
      </c>
      <c r="R6" s="179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6" t="s">
        <v>29</v>
      </c>
      <c r="C8" s="217"/>
      <c r="D8" s="217"/>
      <c r="E8" s="218"/>
      <c r="F8" s="20"/>
      <c r="G8" s="216" t="s">
        <v>52</v>
      </c>
      <c r="H8" s="217"/>
      <c r="I8" s="217"/>
      <c r="J8" s="218"/>
      <c r="K8" s="21"/>
      <c r="L8" s="216" t="s">
        <v>30</v>
      </c>
      <c r="M8" s="217"/>
      <c r="N8" s="217"/>
      <c r="O8" s="218"/>
      <c r="P8" s="20"/>
      <c r="Q8" s="216" t="s">
        <v>37</v>
      </c>
      <c r="R8" s="217"/>
      <c r="S8" s="217"/>
      <c r="T8" s="218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08">
        <v>0.41666666666666669</v>
      </c>
      <c r="H9" s="208">
        <v>0.5</v>
      </c>
      <c r="I9" s="214">
        <v>45</v>
      </c>
      <c r="J9" s="215" t="s">
        <v>142</v>
      </c>
      <c r="K9" s="32"/>
      <c r="L9" s="82">
        <v>0.41666666666666669</v>
      </c>
      <c r="M9" s="82">
        <v>0.5</v>
      </c>
      <c r="N9" s="56">
        <v>15</v>
      </c>
      <c r="O9" s="143" t="s">
        <v>60</v>
      </c>
      <c r="P9" s="27"/>
      <c r="Q9" s="208">
        <v>0.41666666666666669</v>
      </c>
      <c r="R9" s="208">
        <v>0.5</v>
      </c>
      <c r="S9" s="210">
        <v>55</v>
      </c>
      <c r="T9" s="212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09"/>
      <c r="H10" s="209"/>
      <c r="I10" s="214"/>
      <c r="J10" s="215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3" t="s">
        <v>62</v>
      </c>
      <c r="P10" s="27"/>
      <c r="Q10" s="209"/>
      <c r="R10" s="209"/>
      <c r="S10" s="211"/>
      <c r="T10" s="213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3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3" t="s">
        <v>142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75" t="s">
        <v>84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customFormat="1" x14ac:dyDescent="0.3">
      <c r="B17" s="10"/>
      <c r="C17" s="10"/>
      <c r="E17" t="s">
        <v>65</v>
      </c>
      <c r="G17" s="10"/>
      <c r="H17" s="10"/>
    </row>
    <row r="18" spans="1:20" customFormat="1" x14ac:dyDescent="0.3">
      <c r="B18" s="10"/>
      <c r="C18" s="10"/>
      <c r="E18" t="s">
        <v>26</v>
      </c>
      <c r="G18" s="10"/>
      <c r="H18" s="10"/>
    </row>
    <row r="19" spans="1:20" customFormat="1" x14ac:dyDescent="0.3">
      <c r="A19" s="16"/>
      <c r="B19" s="15"/>
      <c r="C19" s="15"/>
      <c r="D19" s="16"/>
      <c r="E19" s="51" t="s">
        <v>36</v>
      </c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customFormat="1" x14ac:dyDescent="0.3">
      <c r="B20" s="10"/>
      <c r="C20" s="10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4" spans="1:24" x14ac:dyDescent="0.3">
      <c r="B34" s="159">
        <v>4</v>
      </c>
      <c r="C34" s="159"/>
      <c r="D34" s="2" t="s">
        <v>86</v>
      </c>
      <c r="E34" s="2"/>
      <c r="F34" s="2"/>
      <c r="G34" s="2"/>
      <c r="H34" s="2"/>
      <c r="I34" s="6"/>
      <c r="J34"/>
      <c r="K34"/>
    </row>
    <row r="35" spans="1:24" x14ac:dyDescent="0.3">
      <c r="B35" s="159"/>
      <c r="C35" s="159"/>
      <c r="D35" s="8" t="s">
        <v>87</v>
      </c>
      <c r="E35" s="8"/>
      <c r="F35" s="8"/>
      <c r="G35" s="8"/>
      <c r="H35" s="8"/>
      <c r="I35"/>
      <c r="J35"/>
      <c r="K35"/>
    </row>
    <row r="36" spans="1:24" x14ac:dyDescent="0.3">
      <c r="A36" s="16" t="s">
        <v>112</v>
      </c>
      <c r="B36" s="159"/>
      <c r="C36" s="159"/>
      <c r="D36" s="24" t="s">
        <v>2</v>
      </c>
      <c r="E36" s="24"/>
      <c r="F36" s="24"/>
      <c r="G36" s="24"/>
      <c r="H36" s="24"/>
      <c r="I36"/>
      <c r="J36"/>
      <c r="K36"/>
    </row>
    <row r="37" spans="1:24" x14ac:dyDescent="0.3">
      <c r="A37" s="16" t="s">
        <v>114</v>
      </c>
    </row>
    <row r="38" spans="1:24" ht="14.4" customHeight="1" x14ac:dyDescent="0.3">
      <c r="B38" s="203" t="s">
        <v>4</v>
      </c>
      <c r="C38" s="203"/>
      <c r="D38" s="53" t="s">
        <v>5</v>
      </c>
      <c r="E38" s="55" t="s">
        <v>6</v>
      </c>
      <c r="F38" s="19"/>
      <c r="G38" s="178" t="s">
        <v>4</v>
      </c>
      <c r="H38" s="179"/>
      <c r="I38" s="53" t="s">
        <v>5</v>
      </c>
      <c r="J38" s="55" t="s">
        <v>6</v>
      </c>
      <c r="L38" s="203" t="s">
        <v>4</v>
      </c>
      <c r="M38" s="203"/>
      <c r="N38" s="53" t="s">
        <v>5</v>
      </c>
      <c r="O38" s="55" t="s">
        <v>6</v>
      </c>
      <c r="P38" s="19"/>
      <c r="Q38" s="178" t="s">
        <v>4</v>
      </c>
      <c r="R38" s="179"/>
      <c r="S38" s="53" t="s">
        <v>5</v>
      </c>
      <c r="T38" s="55" t="s">
        <v>6</v>
      </c>
      <c r="V38" t="s">
        <v>98</v>
      </c>
      <c r="W38"/>
      <c r="X38"/>
    </row>
    <row r="39" spans="1:24" ht="13.8" customHeight="1" x14ac:dyDescent="0.3">
      <c r="B39" s="77"/>
      <c r="C39" s="77"/>
      <c r="D39" s="78"/>
      <c r="E39" s="77"/>
      <c r="F39" s="77"/>
      <c r="G39" s="77"/>
      <c r="H39" s="77"/>
      <c r="I39" s="78"/>
      <c r="J39" s="77"/>
      <c r="L39" s="77"/>
      <c r="M39" s="77"/>
      <c r="N39" s="78"/>
      <c r="O39" s="77"/>
      <c r="P39" s="77"/>
      <c r="Q39" s="77"/>
      <c r="R39" s="77"/>
      <c r="S39" s="78"/>
      <c r="T39" s="77"/>
      <c r="V39"/>
      <c r="W39"/>
      <c r="X39"/>
    </row>
    <row r="40" spans="1:24" ht="13.8" customHeight="1" x14ac:dyDescent="0.3">
      <c r="D40" t="s">
        <v>48</v>
      </c>
      <c r="E40"/>
      <c r="F40"/>
      <c r="G40"/>
      <c r="H40"/>
      <c r="I40" s="219" t="s">
        <v>49</v>
      </c>
      <c r="J40" s="219"/>
      <c r="L40" s="15"/>
      <c r="M40" s="15"/>
      <c r="N40" t="s">
        <v>48</v>
      </c>
      <c r="O40" s="18"/>
      <c r="P40" s="18"/>
      <c r="Q40" s="18"/>
      <c r="R40" s="18"/>
      <c r="S40" t="s">
        <v>48</v>
      </c>
      <c r="T40" s="18"/>
      <c r="V40"/>
      <c r="W40"/>
      <c r="X40"/>
    </row>
    <row r="41" spans="1:24" s="21" customFormat="1" ht="15.6" x14ac:dyDescent="0.3">
      <c r="B41" s="220" t="s">
        <v>29</v>
      </c>
      <c r="C41" s="221"/>
      <c r="D41" s="221"/>
      <c r="E41" s="222"/>
      <c r="F41" s="20"/>
      <c r="G41" s="220" t="s">
        <v>52</v>
      </c>
      <c r="H41" s="221"/>
      <c r="I41" s="221"/>
      <c r="J41" s="222"/>
      <c r="L41" s="220" t="s">
        <v>30</v>
      </c>
      <c r="M41" s="221"/>
      <c r="N41" s="221"/>
      <c r="O41" s="222"/>
      <c r="P41" s="20"/>
      <c r="Q41" s="220" t="s">
        <v>37</v>
      </c>
      <c r="R41" s="221"/>
      <c r="S41" s="221"/>
      <c r="T41" s="222"/>
      <c r="V41"/>
      <c r="W41"/>
      <c r="X41"/>
    </row>
    <row r="42" spans="1:24" ht="28.8" x14ac:dyDescent="0.3">
      <c r="B42" s="82">
        <v>0.41666666666666669</v>
      </c>
      <c r="C42" s="82">
        <v>0.5</v>
      </c>
      <c r="D42" s="56">
        <v>30</v>
      </c>
      <c r="E42" s="36" t="s">
        <v>89</v>
      </c>
      <c r="F42" s="28"/>
      <c r="G42" s="208">
        <v>0.41666666666666669</v>
      </c>
      <c r="H42" s="208">
        <v>0.5</v>
      </c>
      <c r="I42" s="214">
        <v>45</v>
      </c>
      <c r="J42" s="223" t="s">
        <v>31</v>
      </c>
      <c r="K42" s="32"/>
      <c r="L42" s="82">
        <v>0.41666666666666669</v>
      </c>
      <c r="M42" s="82">
        <v>0.5</v>
      </c>
      <c r="N42" s="56">
        <v>15</v>
      </c>
      <c r="O42" s="36" t="s">
        <v>60</v>
      </c>
      <c r="P42" s="28"/>
      <c r="Q42" s="208">
        <v>0.41666666666666669</v>
      </c>
      <c r="R42" s="208">
        <v>0.5</v>
      </c>
      <c r="S42" s="210">
        <v>55</v>
      </c>
      <c r="T42" s="224" t="s">
        <v>62</v>
      </c>
      <c r="V42" t="s">
        <v>99</v>
      </c>
      <c r="W42"/>
      <c r="X42"/>
    </row>
    <row r="43" spans="1:24" ht="28.8" x14ac:dyDescent="0.3">
      <c r="B43" s="57">
        <f>B42+TIME(0,$D42,0)</f>
        <v>0.4375</v>
      </c>
      <c r="C43" s="57">
        <f>C42+TIME(0,$D42,0)</f>
        <v>0.52083333333333337</v>
      </c>
      <c r="D43" s="56">
        <v>15</v>
      </c>
      <c r="E43" s="36" t="s">
        <v>60</v>
      </c>
      <c r="F43" s="28"/>
      <c r="G43" s="209"/>
      <c r="H43" s="209"/>
      <c r="I43" s="214"/>
      <c r="J43" s="223"/>
      <c r="K43" s="32"/>
      <c r="L43" s="57">
        <f>L42+TIME(0,$N42,0)</f>
        <v>0.42708333333333337</v>
      </c>
      <c r="M43" s="57">
        <f>M42+TIME(0,$N42,0)</f>
        <v>0.51041666666666663</v>
      </c>
      <c r="N43" s="56">
        <v>55</v>
      </c>
      <c r="O43" s="36" t="s">
        <v>62</v>
      </c>
      <c r="P43" s="28"/>
      <c r="Q43" s="209"/>
      <c r="R43" s="209"/>
      <c r="S43" s="211"/>
      <c r="T43" s="225"/>
      <c r="V43" t="s">
        <v>101</v>
      </c>
      <c r="W43"/>
      <c r="X43"/>
    </row>
    <row r="44" spans="1:24" ht="28.8" customHeight="1" x14ac:dyDescent="0.3">
      <c r="B44" s="57">
        <f>B43+TIME(0,$D43,0)</f>
        <v>0.44791666666666669</v>
      </c>
      <c r="C44" s="57">
        <f>C43+TIME(0,$D43,0)</f>
        <v>0.53125</v>
      </c>
      <c r="D44" s="56">
        <v>55</v>
      </c>
      <c r="E44" s="36" t="s">
        <v>62</v>
      </c>
      <c r="F44" s="28"/>
      <c r="G44" s="57">
        <f>G42+TIME(0,I42,0)</f>
        <v>0.44791666666666669</v>
      </c>
      <c r="H44" s="57">
        <f>H42+TIME(0,I42,0)</f>
        <v>0.53125</v>
      </c>
      <c r="I44" s="56">
        <v>55</v>
      </c>
      <c r="J44" s="36" t="s">
        <v>62</v>
      </c>
      <c r="K44" s="32"/>
      <c r="L44" s="57">
        <f>L43+TIME(0,$N43,0)</f>
        <v>0.46527777777777779</v>
      </c>
      <c r="M44" s="57">
        <f>M43+TIME(0,$N43,0)</f>
        <v>0.54861111111111105</v>
      </c>
      <c r="N44" s="56">
        <v>30</v>
      </c>
      <c r="O44" s="36" t="s">
        <v>89</v>
      </c>
      <c r="P44" s="28"/>
      <c r="Q44" s="57">
        <f>Q42+TIME(0,S42,0)</f>
        <v>0.4548611111111111</v>
      </c>
      <c r="R44" s="57">
        <f>R42+TIME(0,S42,0)</f>
        <v>0.53819444444444442</v>
      </c>
      <c r="S44" s="56">
        <v>45</v>
      </c>
      <c r="T44" s="91" t="s">
        <v>31</v>
      </c>
      <c r="V44" t="s">
        <v>101</v>
      </c>
      <c r="W44" t="s">
        <v>101</v>
      </c>
      <c r="X44">
        <f>SUMIF(V$42:V$47,"=p",D$42:D$47)</f>
        <v>70</v>
      </c>
    </row>
    <row r="45" spans="1:24" ht="14.4" customHeight="1" x14ac:dyDescent="0.3">
      <c r="B45" s="76"/>
      <c r="C45" s="76"/>
      <c r="D45" s="27"/>
      <c r="E45" s="27"/>
      <c r="F45" s="27"/>
      <c r="G45" s="76"/>
      <c r="H45" s="76"/>
      <c r="I45" s="27"/>
      <c r="J45" s="27"/>
      <c r="K45" s="32"/>
      <c r="L45" s="76"/>
      <c r="M45" s="76"/>
      <c r="N45" s="27"/>
      <c r="O45" s="27"/>
      <c r="P45" s="27"/>
      <c r="Q45" s="76"/>
      <c r="R45" s="76"/>
      <c r="S45" s="27"/>
      <c r="T45" s="27"/>
      <c r="V45"/>
      <c r="W45" t="s">
        <v>99</v>
      </c>
      <c r="X45">
        <f>SUMIF(V$42:V$47,"=T",D$42:D$47)</f>
        <v>30</v>
      </c>
    </row>
    <row r="46" spans="1:24" s="17" customFormat="1" ht="14.4" customHeight="1" x14ac:dyDescent="0.3">
      <c r="B46" s="81"/>
      <c r="C46" s="81"/>
      <c r="D46" s="202" t="s">
        <v>11</v>
      </c>
      <c r="E46" s="202"/>
      <c r="F46" s="202"/>
      <c r="G46" s="202"/>
      <c r="H46" s="202"/>
      <c r="I46" s="202"/>
      <c r="J46" s="28"/>
      <c r="K46" s="93"/>
      <c r="L46" s="81"/>
      <c r="M46" s="81"/>
      <c r="N46" s="28"/>
      <c r="O46" s="28"/>
      <c r="P46" s="28"/>
      <c r="Q46" s="81"/>
      <c r="R46" s="81"/>
      <c r="S46" s="28"/>
      <c r="T46" s="28"/>
      <c r="V46"/>
      <c r="W46" t="s">
        <v>100</v>
      </c>
      <c r="X46">
        <f>SUMIF(V$42:V$47,"=A",D$42:D$47)</f>
        <v>10</v>
      </c>
    </row>
    <row r="47" spans="1:24" s="17" customFormat="1" ht="14.4" customHeight="1" x14ac:dyDescent="0.3">
      <c r="B47" s="94">
        <f>B44+TIME(0,D44,0)</f>
        <v>0.4861111111111111</v>
      </c>
      <c r="C47" s="94">
        <f>C44+TIME(0,D44,0)</f>
        <v>0.56944444444444442</v>
      </c>
      <c r="D47" s="56">
        <v>10</v>
      </c>
      <c r="E47" s="190" t="s">
        <v>84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2"/>
      <c r="V47" t="s">
        <v>100</v>
      </c>
      <c r="W47"/>
      <c r="X47"/>
    </row>
    <row r="48" spans="1:24" hidden="1" x14ac:dyDescent="0.3">
      <c r="A48"/>
      <c r="B48" s="10"/>
      <c r="C48" s="68" t="s">
        <v>14</v>
      </c>
      <c r="D48" s="10">
        <f>SUM(D42:D47)</f>
        <v>110</v>
      </c>
      <c r="E48" s="18"/>
      <c r="F48" s="18"/>
      <c r="G48" s="18"/>
      <c r="H48" s="18"/>
      <c r="I48" s="10">
        <f>SUM(I42:I44)+D47</f>
        <v>110</v>
      </c>
      <c r="J48" s="18"/>
      <c r="N48" s="10">
        <f>SUM(N42:N44)+D47</f>
        <v>110</v>
      </c>
      <c r="S48" s="10">
        <f>SUM(S42:S44)+D47</f>
        <v>110</v>
      </c>
      <c r="V48"/>
      <c r="W48"/>
      <c r="X48"/>
    </row>
    <row r="49" spans="1:24" x14ac:dyDescent="0.3">
      <c r="D49" s="15"/>
      <c r="E49" s="18"/>
      <c r="F49" s="18"/>
      <c r="G49" s="18"/>
      <c r="H49" s="18"/>
      <c r="I49" s="18"/>
      <c r="J49" s="18"/>
      <c r="V49"/>
      <c r="W49"/>
      <c r="X49"/>
    </row>
    <row r="50" spans="1:24" x14ac:dyDescent="0.3">
      <c r="D50" s="161" t="s">
        <v>88</v>
      </c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V50"/>
      <c r="W50"/>
      <c r="X50"/>
    </row>
    <row r="51" spans="1:24" x14ac:dyDescent="0.3">
      <c r="V51"/>
      <c r="W51"/>
      <c r="X51"/>
    </row>
    <row r="52" spans="1:24" customFormat="1" x14ac:dyDescent="0.3">
      <c r="B52" s="10"/>
      <c r="C52" s="10"/>
      <c r="E52" t="s">
        <v>65</v>
      </c>
      <c r="G52" s="10"/>
      <c r="H52" s="10"/>
    </row>
    <row r="53" spans="1:24" customFormat="1" x14ac:dyDescent="0.3">
      <c r="B53" s="10"/>
      <c r="C53" s="10"/>
      <c r="E53" t="s">
        <v>26</v>
      </c>
      <c r="G53" s="10"/>
      <c r="H53" s="10"/>
    </row>
    <row r="54" spans="1:24" x14ac:dyDescent="0.3">
      <c r="E54" s="51" t="s">
        <v>36</v>
      </c>
    </row>
    <row r="56" spans="1:24" x14ac:dyDescent="0.3">
      <c r="A56" t="s">
        <v>73</v>
      </c>
    </row>
    <row r="59" spans="1:24" x14ac:dyDescent="0.3">
      <c r="B59" s="159">
        <v>4</v>
      </c>
      <c r="C59" s="159"/>
      <c r="D59" s="2" t="s">
        <v>0</v>
      </c>
      <c r="E59" s="2"/>
      <c r="F59" s="2"/>
      <c r="G59" s="2"/>
      <c r="H59"/>
      <c r="I59" s="6"/>
      <c r="J59"/>
      <c r="K59"/>
    </row>
    <row r="60" spans="1:24" x14ac:dyDescent="0.3">
      <c r="B60" s="159"/>
      <c r="C60" s="159"/>
      <c r="D60" s="8" t="s">
        <v>1</v>
      </c>
      <c r="E60" s="8"/>
      <c r="F60" s="8"/>
      <c r="G60" s="8"/>
      <c r="H60"/>
      <c r="I60"/>
      <c r="J60"/>
      <c r="K60"/>
    </row>
    <row r="61" spans="1:24" x14ac:dyDescent="0.3">
      <c r="B61" s="159"/>
      <c r="C61" s="159"/>
      <c r="D61" s="24" t="s">
        <v>2</v>
      </c>
      <c r="E61" s="24"/>
      <c r="F61" s="24"/>
      <c r="G61" s="24"/>
      <c r="H61"/>
      <c r="I61"/>
      <c r="J61"/>
      <c r="K61"/>
    </row>
    <row r="63" spans="1:24" x14ac:dyDescent="0.3">
      <c r="B63" s="203" t="s">
        <v>4</v>
      </c>
      <c r="C63" s="203"/>
      <c r="D63" s="53" t="s">
        <v>5</v>
      </c>
      <c r="E63" s="55" t="s">
        <v>6</v>
      </c>
      <c r="F63" s="19"/>
      <c r="G63" s="178" t="s">
        <v>4</v>
      </c>
      <c r="H63" s="179"/>
      <c r="I63" s="53" t="s">
        <v>5</v>
      </c>
      <c r="J63" s="55" t="s">
        <v>6</v>
      </c>
      <c r="L63" s="203" t="s">
        <v>4</v>
      </c>
      <c r="M63" s="203"/>
      <c r="N63" s="53" t="s">
        <v>5</v>
      </c>
      <c r="O63" s="55" t="s">
        <v>6</v>
      </c>
      <c r="P63" s="19"/>
      <c r="Q63" s="178" t="s">
        <v>4</v>
      </c>
      <c r="R63" s="179"/>
      <c r="S63" s="53" t="s">
        <v>5</v>
      </c>
      <c r="T63" s="55" t="s">
        <v>6</v>
      </c>
    </row>
    <row r="64" spans="1:24" x14ac:dyDescent="0.3">
      <c r="B64" s="77"/>
      <c r="C64" s="77"/>
      <c r="D64" s="78"/>
      <c r="E64" s="77"/>
      <c r="F64" s="77"/>
      <c r="G64" s="77"/>
      <c r="H64" s="77"/>
      <c r="I64" s="78"/>
      <c r="J64" s="77"/>
      <c r="L64" s="77"/>
      <c r="M64" s="77"/>
      <c r="N64" s="78"/>
      <c r="O64" s="77"/>
      <c r="P64" s="77"/>
      <c r="Q64" s="77"/>
      <c r="R64" s="77"/>
      <c r="S64" s="78"/>
      <c r="T64" s="77"/>
    </row>
    <row r="65" spans="1:20" x14ac:dyDescent="0.3">
      <c r="D65" t="s">
        <v>48</v>
      </c>
      <c r="E65"/>
      <c r="F65"/>
      <c r="G65"/>
      <c r="H65"/>
      <c r="I65" s="219" t="s">
        <v>49</v>
      </c>
      <c r="J65" s="219"/>
      <c r="L65" s="15"/>
      <c r="M65" s="15"/>
      <c r="N65" t="s">
        <v>48</v>
      </c>
      <c r="O65" s="18"/>
      <c r="P65" s="18"/>
      <c r="Q65" s="18"/>
      <c r="R65" s="18"/>
      <c r="S65" t="s">
        <v>48</v>
      </c>
      <c r="T65" s="18"/>
    </row>
    <row r="66" spans="1:20" ht="15.6" x14ac:dyDescent="0.3">
      <c r="A66" s="21"/>
      <c r="B66" s="220" t="s">
        <v>29</v>
      </c>
      <c r="C66" s="221"/>
      <c r="D66" s="221"/>
      <c r="E66" s="222"/>
      <c r="F66" s="20"/>
      <c r="G66" s="220" t="s">
        <v>52</v>
      </c>
      <c r="H66" s="221"/>
      <c r="I66" s="221"/>
      <c r="J66" s="222"/>
      <c r="K66" s="21"/>
      <c r="L66" s="220" t="s">
        <v>30</v>
      </c>
      <c r="M66" s="221"/>
      <c r="N66" s="221"/>
      <c r="O66" s="222"/>
      <c r="P66" s="20"/>
      <c r="Q66" s="220" t="s">
        <v>37</v>
      </c>
      <c r="R66" s="221"/>
      <c r="S66" s="221"/>
      <c r="T66" s="222"/>
    </row>
    <row r="67" spans="1:20" ht="28.8" x14ac:dyDescent="0.3">
      <c r="B67" s="75">
        <v>0.4236111111111111</v>
      </c>
      <c r="C67" s="75">
        <v>0.51388888888888895</v>
      </c>
      <c r="D67" s="56">
        <v>30</v>
      </c>
      <c r="E67" s="36" t="s">
        <v>32</v>
      </c>
      <c r="F67" s="28"/>
      <c r="G67" s="227">
        <v>0.4236111111111111</v>
      </c>
      <c r="H67" s="227">
        <v>0.51388888888888895</v>
      </c>
      <c r="I67" s="214">
        <v>45</v>
      </c>
      <c r="J67" s="223" t="s">
        <v>31</v>
      </c>
      <c r="K67" s="32"/>
      <c r="L67" s="75">
        <v>0.4236111111111111</v>
      </c>
      <c r="M67" s="75">
        <v>0.51388888888888895</v>
      </c>
      <c r="N67" s="56">
        <v>15</v>
      </c>
      <c r="O67" s="36" t="s">
        <v>60</v>
      </c>
      <c r="P67" s="28"/>
      <c r="Q67" s="75">
        <v>0.4236111111111111</v>
      </c>
      <c r="R67" s="75">
        <v>0.51388888888888895</v>
      </c>
      <c r="S67" s="56">
        <v>55</v>
      </c>
      <c r="T67" s="36" t="s">
        <v>62</v>
      </c>
    </row>
    <row r="68" spans="1:20" ht="28.8" x14ac:dyDescent="0.3">
      <c r="B68" s="57">
        <v>0.44444444444444442</v>
      </c>
      <c r="C68" s="57">
        <v>0.53472222222222221</v>
      </c>
      <c r="D68" s="56">
        <v>15</v>
      </c>
      <c r="E68" s="36" t="s">
        <v>60</v>
      </c>
      <c r="F68" s="28"/>
      <c r="G68" s="228"/>
      <c r="H68" s="228"/>
      <c r="I68" s="214"/>
      <c r="J68" s="223"/>
      <c r="K68" s="32"/>
      <c r="L68" s="57">
        <v>0.43402777777777773</v>
      </c>
      <c r="M68" s="57">
        <v>0.52430555555555558</v>
      </c>
      <c r="N68" s="56">
        <v>55</v>
      </c>
      <c r="O68" s="36" t="s">
        <v>62</v>
      </c>
      <c r="P68" s="28"/>
      <c r="Q68" s="226">
        <v>0.46180555555555558</v>
      </c>
      <c r="R68" s="226">
        <v>5.2083333333333336E-2</v>
      </c>
      <c r="S68" s="214">
        <v>45</v>
      </c>
      <c r="T68" s="223" t="s">
        <v>31</v>
      </c>
    </row>
    <row r="69" spans="1:20" x14ac:dyDescent="0.3">
      <c r="B69" s="57">
        <v>0.4548611111111111</v>
      </c>
      <c r="C69" s="57">
        <v>4.5138888888888888E-2</v>
      </c>
      <c r="D69" s="56">
        <v>55</v>
      </c>
      <c r="E69" s="36" t="s">
        <v>62</v>
      </c>
      <c r="F69" s="28"/>
      <c r="G69" s="57">
        <v>0.4548611111111111</v>
      </c>
      <c r="H69" s="57">
        <v>4.5138888888888888E-2</v>
      </c>
      <c r="I69" s="56">
        <v>55</v>
      </c>
      <c r="J69" s="36" t="s">
        <v>62</v>
      </c>
      <c r="K69" s="32"/>
      <c r="L69" s="57">
        <v>0.47222222222222227</v>
      </c>
      <c r="M69" s="57">
        <v>6.25E-2</v>
      </c>
      <c r="N69" s="56">
        <v>30</v>
      </c>
      <c r="O69" s="36" t="s">
        <v>32</v>
      </c>
      <c r="P69" s="28"/>
      <c r="Q69" s="226"/>
      <c r="R69" s="226"/>
      <c r="S69" s="214"/>
      <c r="T69" s="223"/>
    </row>
    <row r="70" spans="1:20" x14ac:dyDescent="0.3">
      <c r="A70"/>
      <c r="B70" s="10"/>
      <c r="C70" s="68" t="s">
        <v>14</v>
      </c>
      <c r="D70" s="10">
        <f>SUM(D67:D69)</f>
        <v>100</v>
      </c>
      <c r="E70" s="18"/>
      <c r="F70" s="18"/>
      <c r="G70" s="18"/>
      <c r="H70" s="18"/>
      <c r="I70" s="10">
        <f>SUM(I67:I69)</f>
        <v>100</v>
      </c>
      <c r="J70" s="18"/>
      <c r="N70" s="10">
        <f>SUM(N67:N69)</f>
        <v>100</v>
      </c>
      <c r="S70" s="10">
        <f>SUM(S67:S69)</f>
        <v>100</v>
      </c>
    </row>
    <row r="71" spans="1:20" x14ac:dyDescent="0.3">
      <c r="D71" s="15"/>
      <c r="E71" s="18"/>
      <c r="F71" s="18"/>
      <c r="G71" s="18"/>
      <c r="H71" s="18"/>
      <c r="I71" s="18"/>
      <c r="J71" s="18"/>
    </row>
    <row r="72" spans="1:20" x14ac:dyDescent="0.3">
      <c r="D72" s="161" t="s">
        <v>24</v>
      </c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</row>
    <row r="74" spans="1:20" x14ac:dyDescent="0.3">
      <c r="A74"/>
      <c r="B74" s="10"/>
      <c r="C74" s="10"/>
      <c r="D74"/>
      <c r="E74" t="s">
        <v>65</v>
      </c>
      <c r="F74"/>
      <c r="G74" s="10"/>
      <c r="H74" s="10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3">
      <c r="A75"/>
      <c r="B75" s="10"/>
      <c r="C75" s="10"/>
      <c r="D75"/>
      <c r="E75" t="s">
        <v>26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E76" s="51" t="s">
        <v>36</v>
      </c>
    </row>
  </sheetData>
  <mergeCells count="58">
    <mergeCell ref="R68:R69"/>
    <mergeCell ref="S68:S69"/>
    <mergeCell ref="T68:T69"/>
    <mergeCell ref="D72:T72"/>
    <mergeCell ref="G67:G68"/>
    <mergeCell ref="H67:H68"/>
    <mergeCell ref="I67:I68"/>
    <mergeCell ref="J67:J68"/>
    <mergeCell ref="Q68:Q69"/>
    <mergeCell ref="I65:J65"/>
    <mergeCell ref="B66:E66"/>
    <mergeCell ref="G66:J66"/>
    <mergeCell ref="L66:O66"/>
    <mergeCell ref="Q66:T66"/>
    <mergeCell ref="B59:C61"/>
    <mergeCell ref="B63:C63"/>
    <mergeCell ref="G63:H63"/>
    <mergeCell ref="L63:M63"/>
    <mergeCell ref="Q63:R63"/>
    <mergeCell ref="D50:T50"/>
    <mergeCell ref="I42:I43"/>
    <mergeCell ref="J42:J43"/>
    <mergeCell ref="G42:G43"/>
    <mergeCell ref="H42:H43"/>
    <mergeCell ref="E47:T47"/>
    <mergeCell ref="Q42:Q43"/>
    <mergeCell ref="R42:R43"/>
    <mergeCell ref="S42:S43"/>
    <mergeCell ref="T42:T43"/>
    <mergeCell ref="D46:I46"/>
    <mergeCell ref="L38:M38"/>
    <mergeCell ref="Q38:R38"/>
    <mergeCell ref="I40:J40"/>
    <mergeCell ref="B34:C36"/>
    <mergeCell ref="B41:E41"/>
    <mergeCell ref="G41:J41"/>
    <mergeCell ref="L41:O41"/>
    <mergeCell ref="Q41:T41"/>
    <mergeCell ref="B38:C38"/>
    <mergeCell ref="G38:H38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9"/>
  <sheetViews>
    <sheetView showGridLines="0" tabSelected="1" zoomScaleNormal="100" workbookViewId="0">
      <selection activeCell="E22" sqref="E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156</v>
      </c>
    </row>
    <row r="2" spans="1:10" x14ac:dyDescent="0.3">
      <c r="B2" s="159">
        <v>5</v>
      </c>
      <c r="C2" s="159"/>
      <c r="E2" s="134" t="s">
        <v>150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157</v>
      </c>
      <c r="H7" t="s">
        <v>100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25</v>
      </c>
      <c r="E8" s="144" t="s">
        <v>158</v>
      </c>
      <c r="H8" t="s">
        <v>101</v>
      </c>
    </row>
    <row r="9" spans="1:10" x14ac:dyDescent="0.3">
      <c r="B9" s="82">
        <f t="shared" ref="B9:B10" si="0">B8+TIME(0,D8,0)</f>
        <v>10.454861111111111</v>
      </c>
      <c r="C9" s="82">
        <f t="shared" ref="C9:C10" si="1">C8+TIME(0,D8,0)</f>
        <v>12.538194444444445</v>
      </c>
      <c r="D9" s="99">
        <v>20</v>
      </c>
      <c r="E9" s="144" t="s">
        <v>154</v>
      </c>
      <c r="H9" t="s">
        <v>101</v>
      </c>
      <c r="I9" t="s">
        <v>101</v>
      </c>
      <c r="J9">
        <f>SUMIF(H$7:H$11,"=P",D$7:D$11)</f>
        <v>65</v>
      </c>
    </row>
    <row r="10" spans="1:10" x14ac:dyDescent="0.3">
      <c r="B10" s="82">
        <f t="shared" si="0"/>
        <v>10.46875</v>
      </c>
      <c r="C10" s="82">
        <f t="shared" si="1"/>
        <v>12.552083333333334</v>
      </c>
      <c r="D10" s="37">
        <v>20</v>
      </c>
      <c r="E10" s="144" t="s">
        <v>155</v>
      </c>
      <c r="H10" t="s">
        <v>101</v>
      </c>
      <c r="I10" t="s">
        <v>99</v>
      </c>
      <c r="J10">
        <f>SUMIF(H$7:H$11,"=T",D$7:D$11)</f>
        <v>0</v>
      </c>
    </row>
    <row r="11" spans="1:10" x14ac:dyDescent="0.3">
      <c r="B11" s="82">
        <f t="shared" ref="B11" si="2">B10+TIME(0,D10,0)</f>
        <v>10.482638888888889</v>
      </c>
      <c r="C11" s="82">
        <f t="shared" ref="C11" si="3">C10+TIME(0,D10,0)</f>
        <v>12.565972222222223</v>
      </c>
      <c r="D11" s="37">
        <v>15</v>
      </c>
      <c r="E11" s="146" t="s">
        <v>84</v>
      </c>
      <c r="H11" t="s">
        <v>100</v>
      </c>
      <c r="I11" t="s">
        <v>100</v>
      </c>
      <c r="J11">
        <f>SUMIF(H$7:H$11,"=A",D$7:D$11)</f>
        <v>45</v>
      </c>
    </row>
    <row r="12" spans="1:10" hidden="1" x14ac:dyDescent="0.3">
      <c r="C12" s="68" t="s">
        <v>14</v>
      </c>
      <c r="D12" s="10">
        <f>SUM(D8:D11)</f>
        <v>80</v>
      </c>
    </row>
    <row r="19" spans="4:4" x14ac:dyDescent="0.3">
      <c r="D19" t="s">
        <v>159</v>
      </c>
    </row>
  </sheetData>
  <mergeCells count="2"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B22" sqref="B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156</v>
      </c>
    </row>
    <row r="2" spans="1:10" x14ac:dyDescent="0.3">
      <c r="B2" s="159">
        <v>6</v>
      </c>
      <c r="C2" s="159"/>
      <c r="E2" s="134" t="s">
        <v>150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59">
        <v>5</v>
      </c>
      <c r="C38" s="159"/>
      <c r="D38" s="2" t="s">
        <v>86</v>
      </c>
      <c r="E38" s="2"/>
      <c r="F38" s="6"/>
      <c r="G38" s="6"/>
    </row>
    <row r="39" spans="1:14" x14ac:dyDescent="0.3">
      <c r="B39" s="159"/>
      <c r="C39" s="159"/>
      <c r="D39" s="8" t="s">
        <v>87</v>
      </c>
      <c r="E39" s="8"/>
      <c r="F39" s="6"/>
      <c r="G39" s="6"/>
    </row>
    <row r="40" spans="1:14" x14ac:dyDescent="0.3">
      <c r="A40" t="s">
        <v>112</v>
      </c>
      <c r="B40" s="159"/>
      <c r="C40" s="159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0" t="s">
        <v>4</v>
      </c>
      <c r="C42" s="160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1" t="s">
        <v>88</v>
      </c>
      <c r="E50" s="161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59">
        <v>5</v>
      </c>
      <c r="C59" s="159"/>
      <c r="D59" s="2" t="s">
        <v>0</v>
      </c>
      <c r="E59" s="2"/>
    </row>
    <row r="60" spans="1:12" x14ac:dyDescent="0.3">
      <c r="B60" s="159"/>
      <c r="C60" s="159"/>
      <c r="D60" s="8" t="s">
        <v>1</v>
      </c>
      <c r="E60" s="8"/>
    </row>
    <row r="61" spans="1:12" x14ac:dyDescent="0.3">
      <c r="B61" s="159"/>
      <c r="C61" s="159"/>
      <c r="D61" s="24" t="s">
        <v>2</v>
      </c>
      <c r="E61" s="24"/>
    </row>
    <row r="63" spans="1:12" x14ac:dyDescent="0.3">
      <c r="B63" s="160" t="s">
        <v>4</v>
      </c>
      <c r="C63" s="160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1" t="s">
        <v>24</v>
      </c>
      <c r="E70" s="161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B23" sqref="B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156</v>
      </c>
    </row>
    <row r="2" spans="1:10" x14ac:dyDescent="0.3">
      <c r="B2" s="159">
        <v>7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9">
        <v>6</v>
      </c>
      <c r="C37" s="159"/>
      <c r="D37" s="2" t="s">
        <v>86</v>
      </c>
      <c r="E37" s="2"/>
      <c r="F37" s="6"/>
      <c r="G37" s="6"/>
    </row>
    <row r="38" spans="1:9" x14ac:dyDescent="0.3">
      <c r="B38" s="159"/>
      <c r="C38" s="159"/>
      <c r="D38" s="8" t="s">
        <v>87</v>
      </c>
      <c r="E38" s="8"/>
      <c r="F38" s="6"/>
      <c r="G38" s="6"/>
    </row>
    <row r="39" spans="1:9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0" t="s">
        <v>4</v>
      </c>
      <c r="C41" s="160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9">
        <v>6</v>
      </c>
      <c r="C58" s="159"/>
      <c r="D58" s="2" t="s">
        <v>0</v>
      </c>
      <c r="E58" s="2"/>
    </row>
    <row r="59" spans="1:9" x14ac:dyDescent="0.3">
      <c r="B59" s="159"/>
      <c r="C59" s="159"/>
      <c r="D59" s="8" t="s">
        <v>1</v>
      </c>
      <c r="E59" s="8"/>
    </row>
    <row r="60" spans="1:9" x14ac:dyDescent="0.3">
      <c r="B60" s="159"/>
      <c r="C60" s="159"/>
      <c r="D60" s="24" t="s">
        <v>2</v>
      </c>
      <c r="E60" s="24"/>
    </row>
    <row r="62" spans="1:9" x14ac:dyDescent="0.3">
      <c r="B62" s="229" t="s">
        <v>4</v>
      </c>
      <c r="C62" s="230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B16" sqref="B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156</v>
      </c>
    </row>
    <row r="2" spans="1:10" x14ac:dyDescent="0.3">
      <c r="B2" s="159">
        <v>8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1"/>
      <c r="E13" s="231"/>
      <c r="F13" s="6"/>
      <c r="J13" s="6"/>
    </row>
    <row r="38" spans="1:10" x14ac:dyDescent="0.3">
      <c r="B38" s="159">
        <v>7</v>
      </c>
      <c r="C38" s="159"/>
      <c r="D38" s="2" t="s">
        <v>86</v>
      </c>
      <c r="E38" s="2"/>
      <c r="F38" s="6"/>
      <c r="G38" s="6"/>
    </row>
    <row r="39" spans="1:10" x14ac:dyDescent="0.3">
      <c r="B39" s="159"/>
      <c r="C39" s="159"/>
      <c r="D39" s="8" t="s">
        <v>87</v>
      </c>
      <c r="E39" s="8"/>
      <c r="F39" s="6"/>
      <c r="G39" s="6"/>
    </row>
    <row r="40" spans="1:10" x14ac:dyDescent="0.3">
      <c r="A40" t="s">
        <v>112</v>
      </c>
      <c r="B40" s="159"/>
      <c r="C40" s="159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0" t="s">
        <v>4</v>
      </c>
      <c r="C42" s="160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2"/>
      <c r="E48" s="232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59">
        <v>7</v>
      </c>
      <c r="C56" s="159"/>
      <c r="D56" s="2" t="s">
        <v>0</v>
      </c>
      <c r="E56" s="2"/>
    </row>
    <row r="57" spans="1:9" x14ac:dyDescent="0.3">
      <c r="B57" s="159"/>
      <c r="C57" s="159"/>
      <c r="D57" s="8" t="s">
        <v>1</v>
      </c>
      <c r="E57" s="8"/>
    </row>
    <row r="58" spans="1:9" x14ac:dyDescent="0.3">
      <c r="B58" s="159"/>
      <c r="C58" s="159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0" t="s">
        <v>4</v>
      </c>
      <c r="C60" s="160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2"/>
      <c r="E65" s="232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A25" sqref="A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156</v>
      </c>
      <c r="G1"/>
      <c r="H1"/>
    </row>
    <row r="2" spans="1:14" x14ac:dyDescent="0.3">
      <c r="B2" s="159">
        <v>9</v>
      </c>
      <c r="C2" s="159"/>
      <c r="E2" s="134" t="s">
        <v>150</v>
      </c>
      <c r="F2" s="6"/>
      <c r="G2" s="6"/>
      <c r="H2"/>
    </row>
    <row r="3" spans="1:14" x14ac:dyDescent="0.3">
      <c r="B3" s="159"/>
      <c r="C3" s="159"/>
      <c r="E3" s="135" t="s">
        <v>132</v>
      </c>
      <c r="F3" s="6"/>
      <c r="G3" s="6"/>
      <c r="H3"/>
    </row>
    <row r="4" spans="1:14" x14ac:dyDescent="0.3">
      <c r="B4" s="159"/>
      <c r="C4" s="159"/>
      <c r="D4" s="69"/>
      <c r="E4" s="69"/>
      <c r="F4" s="83"/>
      <c r="G4" s="83"/>
      <c r="H4"/>
    </row>
    <row r="6" spans="1:14" x14ac:dyDescent="0.3">
      <c r="B6" s="160" t="s">
        <v>4</v>
      </c>
      <c r="C6" s="160"/>
      <c r="D6" s="53" t="s">
        <v>5</v>
      </c>
      <c r="E6" s="13" t="s">
        <v>6</v>
      </c>
      <c r="F6" s="12"/>
      <c r="G6" s="229" t="s">
        <v>4</v>
      </c>
      <c r="H6" s="230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</row>
    <row r="9" spans="1:14" x14ac:dyDescent="0.3">
      <c r="B9" s="208">
        <v>0.41666666666666669</v>
      </c>
      <c r="C9" s="208">
        <v>0.5</v>
      </c>
      <c r="D9" s="239">
        <v>45</v>
      </c>
      <c r="E9" s="234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09"/>
      <c r="C10" s="209"/>
      <c r="D10" s="240"/>
      <c r="E10" s="235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7" t="s">
        <v>139</v>
      </c>
      <c r="F11" s="10"/>
      <c r="G11" s="227">
        <f>G10+TIME(0,I10,0)</f>
        <v>0.44791666666666669</v>
      </c>
      <c r="H11" s="227">
        <f>H10+TIME(0,I10,0)</f>
        <v>0.53125</v>
      </c>
      <c r="I11" s="233">
        <v>45</v>
      </c>
      <c r="J11" s="234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49" t="s">
        <v>83</v>
      </c>
      <c r="F12" s="10"/>
      <c r="G12" s="228"/>
      <c r="H12" s="228"/>
      <c r="I12" s="233"/>
      <c r="J12" s="235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36" t="s">
        <v>64</v>
      </c>
      <c r="F14" s="237"/>
      <c r="G14" s="237"/>
      <c r="H14" s="237"/>
      <c r="I14" s="237"/>
      <c r="J14" s="238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75" t="s">
        <v>84</v>
      </c>
      <c r="F15" s="176"/>
      <c r="G15" s="176"/>
      <c r="H15" s="176"/>
      <c r="I15" s="176"/>
      <c r="J15" s="177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3"/>
      <c r="F17" s="173"/>
      <c r="G17" s="173"/>
      <c r="H17" s="173"/>
      <c r="I17" s="173"/>
      <c r="J17" s="173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9">
        <v>8</v>
      </c>
      <c r="C37" s="159"/>
      <c r="D37" s="2" t="s">
        <v>86</v>
      </c>
      <c r="E37" s="2"/>
      <c r="F37" s="6"/>
      <c r="G37" s="6"/>
      <c r="H37"/>
    </row>
    <row r="38" spans="2:14" x14ac:dyDescent="0.3">
      <c r="B38" s="159"/>
      <c r="C38" s="159"/>
      <c r="D38" s="8" t="s">
        <v>87</v>
      </c>
      <c r="E38" s="8"/>
      <c r="F38" s="6"/>
      <c r="G38" s="6"/>
      <c r="H38"/>
    </row>
    <row r="39" spans="2:14" x14ac:dyDescent="0.3">
      <c r="B39" s="159"/>
      <c r="C39" s="159"/>
      <c r="D39" s="24" t="s">
        <v>2</v>
      </c>
      <c r="E39" s="24"/>
      <c r="F39" s="83"/>
      <c r="G39" s="83"/>
      <c r="H39"/>
    </row>
    <row r="41" spans="2:14" x14ac:dyDescent="0.3">
      <c r="B41" s="160" t="s">
        <v>4</v>
      </c>
      <c r="C41" s="160"/>
      <c r="D41" s="53" t="s">
        <v>5</v>
      </c>
      <c r="E41" s="13" t="s">
        <v>6</v>
      </c>
      <c r="F41" s="12"/>
      <c r="G41" s="229" t="s">
        <v>4</v>
      </c>
      <c r="H41" s="230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41" t="s">
        <v>43</v>
      </c>
      <c r="C43" s="242"/>
      <c r="D43" s="242"/>
      <c r="E43" s="243"/>
      <c r="F43" s="10"/>
      <c r="G43" s="241" t="s">
        <v>44</v>
      </c>
      <c r="H43" s="242"/>
      <c r="I43" s="242"/>
      <c r="J43" s="243"/>
    </row>
    <row r="44" spans="2:14" x14ac:dyDescent="0.3">
      <c r="B44" s="208">
        <v>0.41666666666666669</v>
      </c>
      <c r="C44" s="208">
        <v>0.5</v>
      </c>
      <c r="D44" s="239">
        <v>45</v>
      </c>
      <c r="E44" s="247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09"/>
      <c r="C45" s="209"/>
      <c r="D45" s="240"/>
      <c r="E45" s="248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27">
        <f>G45+TIME(0,I45,0)</f>
        <v>0.44791666666666669</v>
      </c>
      <c r="H46" s="227">
        <f>H45+TIME(0,I45,0)</f>
        <v>0.53125</v>
      </c>
      <c r="I46" s="233">
        <v>45</v>
      </c>
      <c r="J46" s="247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28"/>
      <c r="H47" s="228"/>
      <c r="I47" s="233"/>
      <c r="J47" s="248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44" t="s">
        <v>64</v>
      </c>
      <c r="F49" s="245"/>
      <c r="G49" s="245"/>
      <c r="H49" s="245"/>
      <c r="I49" s="245"/>
      <c r="J49" s="246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90" t="s">
        <v>84</v>
      </c>
      <c r="F50" s="191"/>
      <c r="G50" s="191"/>
      <c r="H50" s="191"/>
      <c r="I50" s="191"/>
      <c r="J50" s="192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3"/>
      <c r="F52" s="173"/>
      <c r="G52" s="173"/>
      <c r="H52" s="173"/>
      <c r="I52" s="173"/>
      <c r="J52" s="173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9">
        <v>8</v>
      </c>
      <c r="C61" s="159"/>
      <c r="D61" s="2" t="s">
        <v>0</v>
      </c>
      <c r="E61" s="2"/>
      <c r="F61" s="6"/>
      <c r="G61" s="6"/>
      <c r="H61"/>
    </row>
    <row r="62" spans="1:14" x14ac:dyDescent="0.3">
      <c r="B62" s="159"/>
      <c r="C62" s="159"/>
      <c r="D62" s="8" t="s">
        <v>1</v>
      </c>
      <c r="E62" s="8"/>
      <c r="F62" s="6"/>
      <c r="G62" s="6"/>
      <c r="H62"/>
    </row>
    <row r="63" spans="1:14" x14ac:dyDescent="0.3">
      <c r="B63" s="159"/>
      <c r="C63" s="159"/>
      <c r="D63" s="24" t="s">
        <v>2</v>
      </c>
      <c r="E63" s="24"/>
      <c r="F63" s="83"/>
      <c r="G63" s="83"/>
      <c r="H63"/>
    </row>
    <row r="65" spans="2:10" x14ac:dyDescent="0.3">
      <c r="B65" s="160" t="s">
        <v>4</v>
      </c>
      <c r="C65" s="160"/>
      <c r="D65" s="53" t="s">
        <v>5</v>
      </c>
      <c r="E65" s="13" t="s">
        <v>6</v>
      </c>
      <c r="F65" s="12"/>
      <c r="G65" s="229" t="s">
        <v>4</v>
      </c>
      <c r="H65" s="230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41" t="s">
        <v>43</v>
      </c>
      <c r="C67" s="242"/>
      <c r="D67" s="242"/>
      <c r="E67" s="243"/>
      <c r="F67" s="10"/>
      <c r="G67" s="241" t="s">
        <v>44</v>
      </c>
      <c r="H67" s="242"/>
      <c r="I67" s="242"/>
      <c r="J67" s="243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44" t="s">
        <v>64</v>
      </c>
      <c r="F71" s="245"/>
      <c r="G71" s="245"/>
      <c r="H71" s="245"/>
      <c r="I71" s="245"/>
      <c r="J71" s="246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3"/>
      <c r="F73" s="173"/>
      <c r="G73" s="173"/>
      <c r="H73" s="173"/>
      <c r="I73" s="173"/>
      <c r="J73" s="173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9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77"/>
      <c r="L6" s="178" t="s">
        <v>4</v>
      </c>
      <c r="M6" s="179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49" t="s">
        <v>82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27"/>
      <c r="L10" s="186" t="s">
        <v>134</v>
      </c>
      <c r="M10" s="187"/>
      <c r="N10" s="187"/>
      <c r="O10" s="188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0">
        <f>B8+TIME(0,D8,0)</f>
        <v>0.4201388888888889</v>
      </c>
      <c r="C11" s="250">
        <f>C8+TIME(0,D8,0)</f>
        <v>0.50347222222222221</v>
      </c>
      <c r="D11" s="210">
        <v>95</v>
      </c>
      <c r="E11" s="234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1"/>
      <c r="C12" s="251"/>
      <c r="D12" s="211"/>
      <c r="E12" s="23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49" t="s">
        <v>84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1" t="s">
        <v>88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9"/>
      <c r="C36" s="15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78" t="s">
        <v>4</v>
      </c>
      <c r="C39" s="179"/>
      <c r="D39" s="53" t="s">
        <v>5</v>
      </c>
      <c r="E39" s="89" t="s">
        <v>6</v>
      </c>
      <c r="F39" s="19"/>
      <c r="G39" s="178" t="s">
        <v>4</v>
      </c>
      <c r="H39" s="179"/>
      <c r="I39" s="13" t="s">
        <v>5</v>
      </c>
      <c r="J39" s="89" t="s">
        <v>6</v>
      </c>
      <c r="K39" s="77"/>
      <c r="L39" s="178" t="s">
        <v>4</v>
      </c>
      <c r="M39" s="179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96" t="s">
        <v>27</v>
      </c>
      <c r="F40" s="197"/>
      <c r="G40" s="197"/>
      <c r="H40" s="197"/>
      <c r="I40" s="197"/>
      <c r="J40" s="19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9" t="s">
        <v>79</v>
      </c>
      <c r="F41" s="200"/>
      <c r="G41" s="200"/>
      <c r="H41" s="200"/>
      <c r="I41" s="200"/>
      <c r="J41" s="200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29"/>
      <c r="L44" s="193" t="s">
        <v>52</v>
      </c>
      <c r="M44" s="194"/>
      <c r="N44" s="194"/>
      <c r="O44" s="19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0" t="s">
        <v>84</v>
      </c>
      <c r="F50" s="191"/>
      <c r="G50" s="191"/>
      <c r="H50" s="191"/>
      <c r="I50" s="191"/>
      <c r="J50" s="191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9"/>
      <c r="C65" s="15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3" t="s">
        <v>4</v>
      </c>
      <c r="C68" s="203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7" t="s">
        <v>27</v>
      </c>
      <c r="F69" s="207"/>
      <c r="G69" s="207"/>
      <c r="H69" s="207"/>
      <c r="I69" s="207"/>
      <c r="J69" s="20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7" t="s">
        <v>28</v>
      </c>
      <c r="F70" s="207"/>
      <c r="G70" s="207"/>
      <c r="H70" s="207"/>
      <c r="I70" s="207"/>
      <c r="J70" s="20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29"/>
      <c r="L73" s="193" t="s">
        <v>52</v>
      </c>
      <c r="M73" s="194"/>
      <c r="N73" s="194"/>
      <c r="O73" s="19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10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77"/>
      <c r="L6" s="178" t="s">
        <v>4</v>
      </c>
      <c r="M6" s="179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6" t="s">
        <v>29</v>
      </c>
      <c r="C8" s="187"/>
      <c r="D8" s="187"/>
      <c r="E8" s="188"/>
      <c r="F8" s="29"/>
      <c r="G8" s="186" t="s">
        <v>52</v>
      </c>
      <c r="H8" s="187"/>
      <c r="I8" s="187"/>
      <c r="J8" s="188"/>
      <c r="K8" s="27"/>
      <c r="L8" s="186" t="s">
        <v>134</v>
      </c>
      <c r="M8" s="187"/>
      <c r="N8" s="187"/>
      <c r="O8" s="188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08">
        <v>0.41666666666666669</v>
      </c>
      <c r="C9" s="208">
        <v>0.5</v>
      </c>
      <c r="D9" s="210">
        <v>100</v>
      </c>
      <c r="E9" s="234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09"/>
      <c r="C10" s="209"/>
      <c r="D10" s="211"/>
      <c r="E10" s="23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49" t="s">
        <v>84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1" t="s">
        <v>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9">
        <v>3</v>
      </c>
      <c r="C32" s="15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9"/>
      <c r="C33" s="15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9"/>
      <c r="C34" s="15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78" t="s">
        <v>4</v>
      </c>
      <c r="C37" s="179"/>
      <c r="D37" s="53" t="s">
        <v>5</v>
      </c>
      <c r="E37" s="89" t="s">
        <v>6</v>
      </c>
      <c r="F37" s="19"/>
      <c r="G37" s="178" t="s">
        <v>4</v>
      </c>
      <c r="H37" s="179"/>
      <c r="I37" s="13" t="s">
        <v>5</v>
      </c>
      <c r="J37" s="89" t="s">
        <v>6</v>
      </c>
      <c r="K37" s="77"/>
      <c r="L37" s="178" t="s">
        <v>4</v>
      </c>
      <c r="M37" s="179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96" t="s">
        <v>27</v>
      </c>
      <c r="F38" s="197"/>
      <c r="G38" s="197"/>
      <c r="H38" s="197"/>
      <c r="I38" s="197"/>
      <c r="J38" s="19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99" t="s">
        <v>79</v>
      </c>
      <c r="F39" s="200"/>
      <c r="G39" s="200"/>
      <c r="H39" s="200"/>
      <c r="I39" s="200"/>
      <c r="J39" s="200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3" t="s">
        <v>29</v>
      </c>
      <c r="C42" s="194"/>
      <c r="D42" s="194"/>
      <c r="E42" s="195"/>
      <c r="F42" s="29"/>
      <c r="G42" s="193" t="s">
        <v>52</v>
      </c>
      <c r="H42" s="194"/>
      <c r="I42" s="194"/>
      <c r="J42" s="195"/>
      <c r="K42" s="29"/>
      <c r="L42" s="193" t="s">
        <v>52</v>
      </c>
      <c r="M42" s="194"/>
      <c r="N42" s="194"/>
      <c r="O42" s="19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2" t="s">
        <v>11</v>
      </c>
      <c r="F47" s="202"/>
      <c r="G47" s="202"/>
      <c r="H47" s="202"/>
      <c r="I47" s="202"/>
      <c r="J47" s="20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0" t="s">
        <v>84</v>
      </c>
      <c r="F48" s="191"/>
      <c r="G48" s="191"/>
      <c r="H48" s="191"/>
      <c r="I48" s="191"/>
      <c r="J48" s="191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1" t="s">
        <v>88</v>
      </c>
      <c r="E51" s="161"/>
      <c r="F51" s="161"/>
      <c r="G51" s="161"/>
      <c r="H51" s="161"/>
      <c r="I51" s="161"/>
      <c r="J51" s="16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9">
        <v>3</v>
      </c>
      <c r="C61" s="15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9"/>
      <c r="C62" s="15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9"/>
      <c r="C63" s="15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3" t="s">
        <v>4</v>
      </c>
      <c r="C66" s="203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7" t="s">
        <v>27</v>
      </c>
      <c r="F67" s="207"/>
      <c r="G67" s="207"/>
      <c r="H67" s="207"/>
      <c r="I67" s="207"/>
      <c r="J67" s="20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7" t="s">
        <v>28</v>
      </c>
      <c r="F68" s="207"/>
      <c r="G68" s="207"/>
      <c r="H68" s="207"/>
      <c r="I68" s="207"/>
      <c r="J68" s="20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3" t="s">
        <v>29</v>
      </c>
      <c r="C71" s="194"/>
      <c r="D71" s="194"/>
      <c r="E71" s="195"/>
      <c r="F71" s="29"/>
      <c r="G71" s="193" t="s">
        <v>52</v>
      </c>
      <c r="H71" s="194"/>
      <c r="I71" s="194"/>
      <c r="J71" s="195"/>
      <c r="K71" s="29"/>
      <c r="L71" s="193" t="s">
        <v>52</v>
      </c>
      <c r="M71" s="194"/>
      <c r="N71" s="194"/>
      <c r="O71" s="19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1" t="s">
        <v>24</v>
      </c>
      <c r="E77" s="161"/>
      <c r="F77" s="161"/>
      <c r="G77" s="161"/>
      <c r="H77" s="161"/>
      <c r="I77" s="161"/>
      <c r="J77" s="16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3'!$AC9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>
        <f>'DAY 1'!$J10</f>
        <v>25</v>
      </c>
      <c r="D3">
        <f>'DAY 2'!$J9</f>
        <v>0</v>
      </c>
      <c r="E3">
        <f>'DAY 3'!$AC10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1'!$J11</f>
        <v>45</v>
      </c>
      <c r="D4">
        <f>'DAY 2'!$J10</f>
        <v>30</v>
      </c>
      <c r="E4">
        <f>'DAY 3'!$AC11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old DAY 9</vt:lpstr>
      <vt:lpstr>old 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2024-01-03T21:25:35Z</dcterms:modified>
  <cp:category/>
  <cp:contentStatus/>
</cp:coreProperties>
</file>