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AA7E01BE-D072-4105-BEAE-99B30B4035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old DAY 9" sheetId="15" r:id="rId10"/>
    <sheet name="old DAY 10" sheetId="16" r:id="rId11"/>
    <sheet name="Summary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2" i="3" l="1"/>
  <c r="AC56" i="3"/>
  <c r="AC21" i="3"/>
  <c r="B10" i="7"/>
  <c r="B11" i="7" s="1"/>
  <c r="B13" i="7" s="1"/>
  <c r="B15" i="7" s="1"/>
  <c r="B16" i="7" s="1"/>
  <c r="C10" i="7"/>
  <c r="C11" i="7" s="1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10" i="7"/>
  <c r="C4" i="13" s="1"/>
  <c r="C3" i="13"/>
  <c r="J10" i="1"/>
  <c r="D4" i="13" s="1"/>
  <c r="J9" i="1"/>
  <c r="D3" i="13" s="1"/>
  <c r="J8" i="1"/>
  <c r="D2" i="13" s="1"/>
  <c r="J9" i="7"/>
  <c r="C2" i="13" s="1"/>
  <c r="I15" i="8"/>
  <c r="D15" i="8"/>
  <c r="N11" i="8"/>
  <c r="L4" i="13" s="1"/>
  <c r="N10" i="8"/>
  <c r="L3" i="13" s="1"/>
  <c r="N9" i="8"/>
  <c r="L2" i="13" s="1"/>
  <c r="C11" i="8"/>
  <c r="C12" i="8" s="1"/>
  <c r="C14" i="8" s="1"/>
  <c r="B11" i="8"/>
  <c r="B12" i="8" s="1"/>
  <c r="B14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7" i="7"/>
  <c r="C8" i="7"/>
  <c r="C9" i="7" s="1"/>
  <c r="C13" i="7" s="1"/>
  <c r="C15" i="7" s="1"/>
  <c r="C16" i="7" s="1"/>
  <c r="B8" i="7"/>
  <c r="B9" i="7" s="1"/>
  <c r="B46" i="3"/>
  <c r="C46" i="3"/>
  <c r="AH49" i="3"/>
  <c r="AH50" i="3"/>
  <c r="AH51" i="3"/>
  <c r="D56" i="3"/>
  <c r="I56" i="3"/>
  <c r="N56" i="3"/>
  <c r="S56" i="3"/>
  <c r="X56" i="3"/>
  <c r="L16" i="3" l="1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6" i="3"/>
  <c r="C17" i="3" s="1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9" i="7"/>
  <c r="J41" i="7"/>
  <c r="J40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2" i="7"/>
  <c r="C33" i="7" s="1"/>
  <c r="C34" i="7" s="1"/>
  <c r="C37" i="7" s="1"/>
  <c r="D49" i="7"/>
  <c r="B32" i="7"/>
  <c r="B33" i="7" s="1"/>
  <c r="B34" i="7" s="1"/>
  <c r="B37" i="7" s="1"/>
  <c r="B38" i="7" l="1"/>
  <c r="B41" i="7" s="1"/>
  <c r="B44" i="7" s="1"/>
  <c r="B47" i="7" s="1"/>
  <c r="B48" i="7" s="1"/>
  <c r="C38" i="7"/>
  <c r="C41" i="7" s="1"/>
  <c r="C44" i="7" s="1"/>
  <c r="C47" i="7" s="1"/>
  <c r="C48" i="7" s="1"/>
  <c r="N48" i="8"/>
  <c r="N47" i="8"/>
  <c r="N46" i="8"/>
  <c r="I49" i="11"/>
  <c r="I48" i="11"/>
  <c r="I47" i="11"/>
  <c r="I46" i="10"/>
  <c r="I47" i="10"/>
  <c r="I48" i="10"/>
  <c r="I49" i="10"/>
  <c r="I47" i="5"/>
  <c r="I48" i="5"/>
  <c r="I49" i="5"/>
  <c r="J71" i="7"/>
  <c r="X51" i="9"/>
  <c r="X50" i="9"/>
  <c r="X49" i="9"/>
  <c r="S70" i="1"/>
  <c r="S69" i="1"/>
  <c r="S68" i="1"/>
  <c r="J73" i="7"/>
  <c r="J72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8" i="9"/>
  <c r="B49" i="9" s="1"/>
  <c r="B52" i="9" s="1"/>
  <c r="C48" i="9"/>
  <c r="C49" i="9" s="1"/>
  <c r="C52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8" i="7"/>
  <c r="C69" i="7" s="1"/>
  <c r="C70" i="7" s="1"/>
  <c r="C73" i="7" s="1"/>
  <c r="C74" i="7" s="1"/>
  <c r="C77" i="7" s="1"/>
  <c r="C78" i="7" s="1"/>
  <c r="C79" i="7" s="1"/>
  <c r="B68" i="7"/>
  <c r="B69" i="7" s="1"/>
  <c r="B70" i="7" s="1"/>
  <c r="B73" i="7" s="1"/>
  <c r="B74" i="7" s="1"/>
  <c r="B77" i="7" s="1"/>
  <c r="B78" i="7" s="1"/>
  <c r="B79" i="7" s="1"/>
  <c r="K57" i="7"/>
  <c r="N77" i="1"/>
  <c r="I77" i="1"/>
  <c r="D77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8" i="10"/>
  <c r="D48" i="10"/>
  <c r="D53" i="9"/>
  <c r="S75" i="9"/>
  <c r="N75" i="9"/>
  <c r="I75" i="9"/>
  <c r="D75" i="9"/>
  <c r="D48" i="5"/>
  <c r="D68" i="5"/>
  <c r="D106" i="1"/>
  <c r="I106" i="1"/>
  <c r="N106" i="1"/>
  <c r="D107" i="7" l="1"/>
  <c r="D80" i="7" l="1"/>
  <c r="B75" i="1"/>
  <c r="B76" i="1" s="1"/>
</calcChain>
</file>

<file path=xl/sharedStrings.xml><?xml version="1.0" encoding="utf-8"?>
<sst xmlns="http://schemas.openxmlformats.org/spreadsheetml/2006/main" count="1117" uniqueCount="162">
  <si>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</si>
  <si>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</si>
  <si>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</si>
  <si>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</si>
  <si>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</si>
  <si>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</si>
  <si>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</si>
  <si>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</si>
  <si>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</si>
  <si>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</si>
  <si>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</si>
  <si>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</si>
  <si>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</si>
  <si>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</si>
  <si>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</si>
  <si>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</si>
  <si>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</si>
  <si>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</si>
  <si>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</si>
  <si>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</si>
  <si>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</si>
  <si>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</si>
  <si>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</si>
  <si>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</si>
  <si>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</si>
  <si>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</si>
  <si>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</si>
  <si>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</si>
  <si>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</si>
  <si>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</si>
  <si>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</si>
  <si>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</si>
  <si>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</si>
  <si>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</si>
  <si>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</si>
  <si>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</si>
  <si>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</si>
  <si>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</si>
  <si>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</si>
  <si>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</si>
  <si>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</si>
  <si>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</si>
  <si>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</si>
  <si>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</si>
  <si>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</si>
  <si>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</si>
  <si>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</si>
  <si>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</si>
  <si>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</si>
  <si>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</si>
  <si>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</si>
  <si>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</si>
  <si>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</si>
  <si>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</si>
  <si>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</si>
  <si>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</si>
  <si>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</si>
  <si>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</si>
  <si>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</si>
  <si>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</si>
  <si>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</si>
  <si>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</si>
  <si>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</si>
  <si>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</si>
  <si>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</si>
  <si>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</si>
  <si>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</si>
  <si>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</si>
  <si>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</si>
  <si>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</si>
  <si>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</si>
  <si>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</si>
  <si>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</si>
  <si>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</si>
  <si>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</si>
  <si>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</si>
  <si>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</si>
  <si>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</si>
  <si>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</si>
  <si>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</si>
  <si>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</si>
  <si>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</si>
  <si>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</si>
  <si>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</si>
  <si>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</si>
  <si>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</si>
  <si>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</si>
  <si>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</si>
  <si>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</si>
  <si>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</si>
  <si>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</si>
  <si>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</si>
  <si>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</si>
  <si>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</si>
  <si>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</si>
  <si>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</si>
  <si>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</si>
  <si>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</si>
  <si>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</si>
  <si>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</si>
  <si>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</si>
  <si>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</si>
  <si>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</si>
  <si>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</si>
  <si>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</si>
  <si>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</si>
  <si>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</si>
  <si>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</si>
  <si>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</si>
  <si>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</si>
  <si>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</si>
  <si>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</si>
  <si>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</si>
  <si>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</si>
  <si>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</si>
  <si>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</si>
  <si>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</si>
  <si>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</si>
  <si>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</si>
  <si>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</si>
  <si>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</si>
  <si>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</si>
  <si>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</si>
  <si>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</si>
  <si>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</si>
  <si>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</si>
  <si>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</si>
  <si>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</si>
  <si>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</si>
  <si>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</si>
  <si>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</si>
  <si>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</si>
  <si>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</si>
  <si>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</si>
  <si>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</si>
  <si>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</si>
  <si>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</si>
  <si>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</si>
  <si>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</si>
  <si>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</si>
  <si>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</si>
  <si>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</si>
  <si>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</si>
  <si>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</si>
  <si>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</si>
  <si>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</si>
  <si>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</si>
  <si>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</si>
  <si>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</si>
  <si>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</si>
  <si>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</si>
  <si>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</si>
  <si>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</si>
  <si>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</si>
  <si>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S24</t>
  </si>
  <si>
    <t>Needs &amp; Requirements Activity</t>
  </si>
  <si>
    <t>Needs &amp; Requirements Enhancement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</si>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</sst>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20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71</xdr:row>
      <xdr:rowOff>152400</xdr:rowOff>
    </xdr:from>
    <xdr:to>
      <xdr:col>5</xdr:col>
      <xdr:colOff>209567</xdr:colOff>
      <xdr:row>73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82</xdr:row>
      <xdr:rowOff>167640</xdr:rowOff>
    </xdr:from>
    <xdr:to>
      <xdr:col>3</xdr:col>
      <xdr:colOff>17</xdr:colOff>
      <xdr:row>84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99</xdr:row>
      <xdr:rowOff>152400</xdr:rowOff>
    </xdr:from>
    <xdr:to>
      <xdr:col>5</xdr:col>
      <xdr:colOff>209567</xdr:colOff>
      <xdr:row>101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109</xdr:row>
      <xdr:rowOff>167640</xdr:rowOff>
    </xdr:from>
    <xdr:to>
      <xdr:col>3</xdr:col>
      <xdr:colOff>17</xdr:colOff>
      <xdr:row>111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67</xdr:row>
      <xdr:rowOff>104879</xdr:rowOff>
    </xdr:from>
    <xdr:to>
      <xdr:col>14</xdr:col>
      <xdr:colOff>77639</xdr:colOff>
      <xdr:row>68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69</xdr:row>
      <xdr:rowOff>914</xdr:rowOff>
    </xdr:from>
    <xdr:to>
      <xdr:col>14</xdr:col>
      <xdr:colOff>78200</xdr:colOff>
      <xdr:row>69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66</xdr:row>
      <xdr:rowOff>0</xdr:rowOff>
    </xdr:from>
    <xdr:to>
      <xdr:col>14</xdr:col>
      <xdr:colOff>80808</xdr:colOff>
      <xdr:row>66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68</xdr:row>
      <xdr:rowOff>74399</xdr:rowOff>
    </xdr:from>
    <xdr:to>
      <xdr:col>14</xdr:col>
      <xdr:colOff>230039</xdr:colOff>
      <xdr:row>68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69</xdr:row>
      <xdr:rowOff>153314</xdr:rowOff>
    </xdr:from>
    <xdr:to>
      <xdr:col>14</xdr:col>
      <xdr:colOff>230600</xdr:colOff>
      <xdr:row>70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66</xdr:row>
      <xdr:rowOff>152400</xdr:rowOff>
    </xdr:from>
    <xdr:to>
      <xdr:col>14</xdr:col>
      <xdr:colOff>233208</xdr:colOff>
      <xdr:row>67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69</xdr:row>
      <xdr:rowOff>43919</xdr:rowOff>
    </xdr:from>
    <xdr:to>
      <xdr:col>14</xdr:col>
      <xdr:colOff>382439</xdr:colOff>
      <xdr:row>69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70</xdr:row>
      <xdr:rowOff>122834</xdr:rowOff>
    </xdr:from>
    <xdr:to>
      <xdr:col>14</xdr:col>
      <xdr:colOff>383000</xdr:colOff>
      <xdr:row>71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67</xdr:row>
      <xdr:rowOff>121920</xdr:rowOff>
    </xdr:from>
    <xdr:to>
      <xdr:col>14</xdr:col>
      <xdr:colOff>385608</xdr:colOff>
      <xdr:row>68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70</xdr:row>
      <xdr:rowOff>13439</xdr:rowOff>
    </xdr:from>
    <xdr:to>
      <xdr:col>14</xdr:col>
      <xdr:colOff>534839</xdr:colOff>
      <xdr:row>70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71</xdr:row>
      <xdr:rowOff>92354</xdr:rowOff>
    </xdr:from>
    <xdr:to>
      <xdr:col>14</xdr:col>
      <xdr:colOff>535400</xdr:colOff>
      <xdr:row>71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68</xdr:row>
      <xdr:rowOff>91440</xdr:rowOff>
    </xdr:from>
    <xdr:to>
      <xdr:col>14</xdr:col>
      <xdr:colOff>538008</xdr:colOff>
      <xdr:row>68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70</xdr:row>
      <xdr:rowOff>165839</xdr:rowOff>
    </xdr:from>
    <xdr:to>
      <xdr:col>15</xdr:col>
      <xdr:colOff>77639</xdr:colOff>
      <xdr:row>71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72</xdr:row>
      <xdr:rowOff>61874</xdr:rowOff>
    </xdr:from>
    <xdr:to>
      <xdr:col>15</xdr:col>
      <xdr:colOff>78200</xdr:colOff>
      <xdr:row>72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69</xdr:row>
      <xdr:rowOff>60960</xdr:rowOff>
    </xdr:from>
    <xdr:to>
      <xdr:col>15</xdr:col>
      <xdr:colOff>80808</xdr:colOff>
      <xdr:row>69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71</xdr:row>
      <xdr:rowOff>135359</xdr:rowOff>
    </xdr:from>
    <xdr:to>
      <xdr:col>15</xdr:col>
      <xdr:colOff>230039</xdr:colOff>
      <xdr:row>72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73</xdr:row>
      <xdr:rowOff>31394</xdr:rowOff>
    </xdr:from>
    <xdr:to>
      <xdr:col>15</xdr:col>
      <xdr:colOff>230600</xdr:colOff>
      <xdr:row>73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70</xdr:row>
      <xdr:rowOff>30480</xdr:rowOff>
    </xdr:from>
    <xdr:to>
      <xdr:col>15</xdr:col>
      <xdr:colOff>233208</xdr:colOff>
      <xdr:row>70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72</xdr:row>
      <xdr:rowOff>104879</xdr:rowOff>
    </xdr:from>
    <xdr:to>
      <xdr:col>15</xdr:col>
      <xdr:colOff>382439</xdr:colOff>
      <xdr:row>73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74</xdr:row>
      <xdr:rowOff>914</xdr:rowOff>
    </xdr:from>
    <xdr:to>
      <xdr:col>15</xdr:col>
      <xdr:colOff>383000</xdr:colOff>
      <xdr:row>74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71</xdr:row>
      <xdr:rowOff>0</xdr:rowOff>
    </xdr:from>
    <xdr:to>
      <xdr:col>15</xdr:col>
      <xdr:colOff>385608</xdr:colOff>
      <xdr:row>71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69</xdr:row>
      <xdr:rowOff>36299</xdr:rowOff>
    </xdr:from>
    <xdr:to>
      <xdr:col>3</xdr:col>
      <xdr:colOff>828489</xdr:colOff>
      <xdr:row>69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54254</xdr:rowOff>
    </xdr:from>
    <xdr:to>
      <xdr:col>3</xdr:col>
      <xdr:colOff>828770</xdr:colOff>
      <xdr:row>66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60960</xdr:rowOff>
    </xdr:from>
    <xdr:to>
      <xdr:col>3</xdr:col>
      <xdr:colOff>825829</xdr:colOff>
      <xdr:row>72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61874</xdr:rowOff>
    </xdr:from>
    <xdr:to>
      <xdr:col>3</xdr:col>
      <xdr:colOff>828770</xdr:colOff>
      <xdr:row>67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50995</xdr:rowOff>
    </xdr:from>
    <xdr:to>
      <xdr:col>3</xdr:col>
      <xdr:colOff>825829</xdr:colOff>
      <xdr:row>73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60702</xdr:rowOff>
    </xdr:from>
    <xdr:to>
      <xdr:col>3</xdr:col>
      <xdr:colOff>828770</xdr:colOff>
      <xdr:row>68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71</xdr:row>
      <xdr:rowOff>121920</xdr:rowOff>
    </xdr:from>
    <xdr:to>
      <xdr:col>11</xdr:col>
      <xdr:colOff>385608</xdr:colOff>
      <xdr:row>72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74</xdr:row>
      <xdr:rowOff>13439</xdr:rowOff>
    </xdr:from>
    <xdr:to>
      <xdr:col>11</xdr:col>
      <xdr:colOff>534839</xdr:colOff>
      <xdr:row>74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72</xdr:row>
      <xdr:rowOff>91440</xdr:rowOff>
    </xdr:from>
    <xdr:to>
      <xdr:col>11</xdr:col>
      <xdr:colOff>538008</xdr:colOff>
      <xdr:row>72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74</xdr:row>
      <xdr:rowOff>165839</xdr:rowOff>
    </xdr:from>
    <xdr:to>
      <xdr:col>12</xdr:col>
      <xdr:colOff>77639</xdr:colOff>
      <xdr:row>75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56598</xdr:rowOff>
    </xdr:from>
    <xdr:to>
      <xdr:col>3</xdr:col>
      <xdr:colOff>828770</xdr:colOff>
      <xdr:row>77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73</xdr:row>
      <xdr:rowOff>60960</xdr:rowOff>
    </xdr:from>
    <xdr:to>
      <xdr:col>12</xdr:col>
      <xdr:colOff>80808</xdr:colOff>
      <xdr:row>73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75</xdr:row>
      <xdr:rowOff>135359</xdr:rowOff>
    </xdr:from>
    <xdr:to>
      <xdr:col>12</xdr:col>
      <xdr:colOff>230039</xdr:colOff>
      <xdr:row>76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54254</xdr:rowOff>
    </xdr:from>
    <xdr:to>
      <xdr:col>3</xdr:col>
      <xdr:colOff>828770</xdr:colOff>
      <xdr:row>76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74</xdr:row>
      <xdr:rowOff>30480</xdr:rowOff>
    </xdr:from>
    <xdr:to>
      <xdr:col>12</xdr:col>
      <xdr:colOff>233208</xdr:colOff>
      <xdr:row>74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76</xdr:row>
      <xdr:rowOff>104879</xdr:rowOff>
    </xdr:from>
    <xdr:to>
      <xdr:col>12</xdr:col>
      <xdr:colOff>382439</xdr:colOff>
      <xdr:row>77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78</xdr:row>
      <xdr:rowOff>914</xdr:rowOff>
    </xdr:from>
    <xdr:to>
      <xdr:col>12</xdr:col>
      <xdr:colOff>383000</xdr:colOff>
      <xdr:row>78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75</xdr:row>
      <xdr:rowOff>0</xdr:rowOff>
    </xdr:from>
    <xdr:to>
      <xdr:col>12</xdr:col>
      <xdr:colOff>385608</xdr:colOff>
      <xdr:row>75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43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51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36</xdr:row>
      <xdr:rowOff>42303</xdr:rowOff>
    </xdr:from>
    <xdr:to>
      <xdr:col>3</xdr:col>
      <xdr:colOff>813515</xdr:colOff>
      <xdr:row>36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30</xdr:row>
      <xdr:rowOff>0</xdr:rowOff>
    </xdr:from>
    <xdr:to>
      <xdr:col>14</xdr:col>
      <xdr:colOff>80808</xdr:colOff>
      <xdr:row>30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37</xdr:row>
      <xdr:rowOff>59390</xdr:rowOff>
    </xdr:from>
    <xdr:to>
      <xdr:col>3</xdr:col>
      <xdr:colOff>813515</xdr:colOff>
      <xdr:row>37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38</xdr:row>
      <xdr:rowOff>0</xdr:rowOff>
    </xdr:from>
    <xdr:to>
      <xdr:col>14</xdr:col>
      <xdr:colOff>230600</xdr:colOff>
      <xdr:row>38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30</xdr:row>
      <xdr:rowOff>152400</xdr:rowOff>
    </xdr:from>
    <xdr:to>
      <xdr:col>14</xdr:col>
      <xdr:colOff>233208</xdr:colOff>
      <xdr:row>31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38</xdr:row>
      <xdr:rowOff>122834</xdr:rowOff>
    </xdr:from>
    <xdr:to>
      <xdr:col>14</xdr:col>
      <xdr:colOff>383000</xdr:colOff>
      <xdr:row>39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31</xdr:row>
      <xdr:rowOff>121920</xdr:rowOff>
    </xdr:from>
    <xdr:to>
      <xdr:col>14</xdr:col>
      <xdr:colOff>385608</xdr:colOff>
      <xdr:row>32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51539</xdr:rowOff>
    </xdr:from>
    <xdr:to>
      <xdr:col>3</xdr:col>
      <xdr:colOff>813515</xdr:colOff>
      <xdr:row>33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39</xdr:row>
      <xdr:rowOff>92354</xdr:rowOff>
    </xdr:from>
    <xdr:to>
      <xdr:col>14</xdr:col>
      <xdr:colOff>535400</xdr:colOff>
      <xdr:row>39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32</xdr:row>
      <xdr:rowOff>91440</xdr:rowOff>
    </xdr:from>
    <xdr:to>
      <xdr:col>14</xdr:col>
      <xdr:colOff>538008</xdr:colOff>
      <xdr:row>32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43</xdr:row>
      <xdr:rowOff>59621</xdr:rowOff>
    </xdr:from>
    <xdr:to>
      <xdr:col>3</xdr:col>
      <xdr:colOff>813515</xdr:colOff>
      <xdr:row>43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40</xdr:row>
      <xdr:rowOff>61874</xdr:rowOff>
    </xdr:from>
    <xdr:to>
      <xdr:col>15</xdr:col>
      <xdr:colOff>78200</xdr:colOff>
      <xdr:row>40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39</xdr:row>
      <xdr:rowOff>135359</xdr:rowOff>
    </xdr:from>
    <xdr:to>
      <xdr:col>15</xdr:col>
      <xdr:colOff>230039</xdr:colOff>
      <xdr:row>40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43</xdr:row>
      <xdr:rowOff>31394</xdr:rowOff>
    </xdr:from>
    <xdr:to>
      <xdr:col>15</xdr:col>
      <xdr:colOff>230600</xdr:colOff>
      <xdr:row>43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38</xdr:row>
      <xdr:rowOff>30480</xdr:rowOff>
    </xdr:from>
    <xdr:to>
      <xdr:col>15</xdr:col>
      <xdr:colOff>233208</xdr:colOff>
      <xdr:row>38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44</xdr:row>
      <xdr:rowOff>914</xdr:rowOff>
    </xdr:from>
    <xdr:to>
      <xdr:col>15</xdr:col>
      <xdr:colOff>383000</xdr:colOff>
      <xdr:row>44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39</xdr:row>
      <xdr:rowOff>0</xdr:rowOff>
    </xdr:from>
    <xdr:to>
      <xdr:col>15</xdr:col>
      <xdr:colOff>385608</xdr:colOff>
      <xdr:row>39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54254</xdr:rowOff>
    </xdr:from>
    <xdr:to>
      <xdr:col>3</xdr:col>
      <xdr:colOff>813176</xdr:colOff>
      <xdr:row>30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61874</xdr:rowOff>
    </xdr:from>
    <xdr:to>
      <xdr:col>3</xdr:col>
      <xdr:colOff>813796</xdr:colOff>
      <xdr:row>31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246575</xdr:rowOff>
    </xdr:from>
    <xdr:to>
      <xdr:col>3</xdr:col>
      <xdr:colOff>810855</xdr:colOff>
      <xdr:row>43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60702</xdr:rowOff>
    </xdr:from>
    <xdr:to>
      <xdr:col>3</xdr:col>
      <xdr:colOff>813796</xdr:colOff>
      <xdr:row>32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39</xdr:row>
      <xdr:rowOff>121920</xdr:rowOff>
    </xdr:from>
    <xdr:to>
      <xdr:col>11</xdr:col>
      <xdr:colOff>385608</xdr:colOff>
      <xdr:row>40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13439</xdr:rowOff>
    </xdr:from>
    <xdr:to>
      <xdr:col>11</xdr:col>
      <xdr:colOff>534839</xdr:colOff>
      <xdr:row>44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423949</xdr:rowOff>
    </xdr:from>
    <xdr:to>
      <xdr:col>3</xdr:col>
      <xdr:colOff>810855</xdr:colOff>
      <xdr:row>43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165839</xdr:rowOff>
    </xdr:from>
    <xdr:to>
      <xdr:col>12</xdr:col>
      <xdr:colOff>77639</xdr:colOff>
      <xdr:row>45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56598</xdr:rowOff>
    </xdr:from>
    <xdr:to>
      <xdr:col>3</xdr:col>
      <xdr:colOff>813796</xdr:colOff>
      <xdr:row>47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135359</xdr:rowOff>
    </xdr:from>
    <xdr:to>
      <xdr:col>12</xdr:col>
      <xdr:colOff>230039</xdr:colOff>
      <xdr:row>46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54254</xdr:rowOff>
    </xdr:from>
    <xdr:to>
      <xdr:col>3</xdr:col>
      <xdr:colOff>813796</xdr:colOff>
      <xdr:row>46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30480</xdr:rowOff>
    </xdr:from>
    <xdr:to>
      <xdr:col>12</xdr:col>
      <xdr:colOff>233208</xdr:colOff>
      <xdr:row>44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104879</xdr:rowOff>
    </xdr:from>
    <xdr:to>
      <xdr:col>12</xdr:col>
      <xdr:colOff>382439</xdr:colOff>
      <xdr:row>47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0</xdr:rowOff>
    </xdr:from>
    <xdr:to>
      <xdr:col>12</xdr:col>
      <xdr:colOff>385608</xdr:colOff>
      <xdr:row>45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53082</xdr:rowOff>
    </xdr:from>
    <xdr:to>
      <xdr:col>3</xdr:col>
      <xdr:colOff>828770</xdr:colOff>
      <xdr:row>64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40</xdr:row>
      <xdr:rowOff>43738</xdr:rowOff>
    </xdr:from>
    <xdr:to>
      <xdr:col>3</xdr:col>
      <xdr:colOff>810855</xdr:colOff>
      <xdr:row>40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68109</xdr:rowOff>
    </xdr:from>
    <xdr:to>
      <xdr:col>3</xdr:col>
      <xdr:colOff>813796</xdr:colOff>
      <xdr:row>30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75729</xdr:rowOff>
    </xdr:from>
    <xdr:to>
      <xdr:col>3</xdr:col>
      <xdr:colOff>813176</xdr:colOff>
      <xdr:row>31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19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56598</xdr:rowOff>
    </xdr:from>
    <xdr:to>
      <xdr:col>3</xdr:col>
      <xdr:colOff>813796</xdr:colOff>
      <xdr:row>15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54254</xdr:rowOff>
    </xdr:from>
    <xdr:to>
      <xdr:col>3</xdr:col>
      <xdr:colOff>813796</xdr:colOff>
      <xdr:row>14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13</xdr:row>
      <xdr:rowOff>56794</xdr:rowOff>
    </xdr:from>
    <xdr:to>
      <xdr:col>3</xdr:col>
      <xdr:colOff>820549</xdr:colOff>
      <xdr:row>13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tabSelected="1" zoomScaleNormal="100" workbookViewId="0">
      <selection activeCell="B25" sqref="B25:C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154</v>
      </c>
    </row>
    <row r="2" spans="1:10" ht="14.4" customHeight="1" x14ac:dyDescent="0.3">
      <c r="B2" s="166">
        <v>1</v>
      </c>
      <c r="C2" s="166"/>
      <c r="E2" s="134" t="s">
        <v>150</v>
      </c>
      <c r="F2" s="6"/>
      <c r="G2" s="6"/>
    </row>
    <row r="3" spans="1:10" ht="14.4" customHeight="1" x14ac:dyDescent="0.3">
      <c r="B3" s="166"/>
      <c r="C3" s="166"/>
      <c r="E3" s="135" t="s">
        <v>132</v>
      </c>
      <c r="F3" s="6"/>
      <c r="G3" s="6"/>
    </row>
    <row r="4" spans="1:10" ht="14.4" customHeight="1" x14ac:dyDescent="0.3">
      <c r="B4" s="166"/>
      <c r="C4" s="166"/>
      <c r="D4" s="69"/>
      <c r="E4" s="69"/>
    </row>
    <row r="5" spans="1:10" x14ac:dyDescent="0.3"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6" si="0">B8+TIME(0,$D8,0)</f>
        <v>0.4236111111111111</v>
      </c>
      <c r="C9" s="59">
        <f t="shared" ref="C9:C16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SUMIF(H$7:H$16,"=p",D$7:D$16)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s="79" t="s">
        <v>100</v>
      </c>
      <c r="J10">
        <f>SUMIF(H$7:H$16,"=a",D$7:D$16)</f>
        <v>45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>
        <v>5</v>
      </c>
      <c r="E11" s="25" t="s">
        <v>119</v>
      </c>
      <c r="H11" t="s">
        <v>100</v>
      </c>
    </row>
    <row r="12" spans="1:10" x14ac:dyDescent="0.3">
      <c r="B12" s="127"/>
      <c r="C12" s="120"/>
      <c r="D12" s="130"/>
      <c r="E12" s="54" t="s">
        <v>128</v>
      </c>
      <c r="H12" t="s">
        <v>99</v>
      </c>
    </row>
    <row r="13" spans="1:10" x14ac:dyDescent="0.3">
      <c r="B13" s="128">
        <f>B11+TIME(0,$D11,0)</f>
        <v>0.4548611111111111</v>
      </c>
      <c r="C13" s="121">
        <f>C11+TIME(0,$D11,0)</f>
        <v>0.53819444444444442</v>
      </c>
      <c r="D13" s="132">
        <v>40</v>
      </c>
      <c r="E13" s="54" t="s">
        <v>129</v>
      </c>
      <c r="H13" t="s">
        <v>101</v>
      </c>
    </row>
    <row r="14" spans="1:10" ht="14.4" customHeight="1" x14ac:dyDescent="0.3">
      <c r="B14" s="129"/>
      <c r="C14" s="66"/>
      <c r="D14" s="133"/>
      <c r="E14" s="54" t="s">
        <v>18</v>
      </c>
      <c r="H14" t="s">
        <v>101</v>
      </c>
    </row>
    <row r="15" spans="1:10" x14ac:dyDescent="0.3">
      <c r="B15" s="59">
        <f>B13+TIME(0,D13,0)</f>
        <v>0.4826388888888889</v>
      </c>
      <c r="C15" s="59">
        <f>C13+TIME(0,D13,0)</f>
        <v>0.56597222222222221</v>
      </c>
      <c r="D15" s="58">
        <v>5</v>
      </c>
      <c r="E15" s="25" t="s">
        <v>143</v>
      </c>
      <c r="H15" t="s">
        <v>100</v>
      </c>
    </row>
    <row r="16" spans="1:10" x14ac:dyDescent="0.3">
      <c r="B16" s="59">
        <f t="shared" si="0"/>
        <v>0.4861111111111111</v>
      </c>
      <c r="C16" s="59">
        <f t="shared" si="1"/>
        <v>0.56944444444444442</v>
      </c>
      <c r="D16" s="58">
        <v>10</v>
      </c>
      <c r="E16" s="25" t="s">
        <v>84</v>
      </c>
      <c r="H16" t="s">
        <v>100</v>
      </c>
    </row>
    <row r="17" spans="1:8" hidden="1" x14ac:dyDescent="0.3">
      <c r="C17" s="68" t="s">
        <v>14</v>
      </c>
      <c r="D17" s="10">
        <f>SUM(D7:D16)</f>
        <v>110</v>
      </c>
    </row>
    <row r="19" spans="1:8" x14ac:dyDescent="0.3">
      <c r="C19" s="6"/>
      <c r="D19" s="4"/>
      <c r="E19" s="4"/>
    </row>
    <row r="20" spans="1:8" ht="25.8" x14ac:dyDescent="0.5">
      <c r="C20" s="87"/>
      <c r="D20" s="88" t="s">
        <v>126</v>
      </c>
      <c r="E20" s="4"/>
    </row>
    <row r="25" spans="1:8" x14ac:dyDescent="0.3">
      <c r="B25" s="166">
        <v>1</v>
      </c>
      <c r="C25" s="166"/>
      <c r="E25" s="2" t="s">
        <v>86</v>
      </c>
      <c r="F25" s="6"/>
      <c r="G25" s="6"/>
    </row>
    <row r="26" spans="1:8" x14ac:dyDescent="0.3">
      <c r="B26" s="166"/>
      <c r="C26" s="166"/>
      <c r="E26" s="8" t="s">
        <v>87</v>
      </c>
      <c r="F26" s="6"/>
      <c r="G26" s="6"/>
    </row>
    <row r="27" spans="1:8" ht="14.4" customHeight="1" x14ac:dyDescent="0.3">
      <c r="B27" s="166"/>
      <c r="C27" s="166"/>
      <c r="D27" s="69"/>
      <c r="E27" s="24" t="s">
        <v>2</v>
      </c>
    </row>
    <row r="28" spans="1:8" ht="14.4" customHeight="1" x14ac:dyDescent="0.3">
      <c r="A28" t="s">
        <v>112</v>
      </c>
    </row>
    <row r="29" spans="1:8" ht="14.4" customHeight="1" x14ac:dyDescent="0.3">
      <c r="A29" t="s">
        <v>113</v>
      </c>
      <c r="E29" s="10" t="s">
        <v>3</v>
      </c>
      <c r="H29" t="s">
        <v>98</v>
      </c>
    </row>
    <row r="30" spans="1:8" x14ac:dyDescent="0.3">
      <c r="B30" s="167" t="s">
        <v>4</v>
      </c>
      <c r="C30" s="167"/>
      <c r="D30" s="53" t="s">
        <v>5</v>
      </c>
      <c r="E30" s="13" t="s">
        <v>6</v>
      </c>
    </row>
    <row r="31" spans="1:8" x14ac:dyDescent="0.3">
      <c r="B31" s="59">
        <v>0.41666666666666669</v>
      </c>
      <c r="C31" s="59">
        <v>0.5</v>
      </c>
      <c r="D31" s="1">
        <v>5</v>
      </c>
      <c r="E31" s="54" t="s">
        <v>7</v>
      </c>
      <c r="H31" t="s">
        <v>100</v>
      </c>
    </row>
    <row r="32" spans="1:8" x14ac:dyDescent="0.3">
      <c r="B32" s="59">
        <f>B31+TIME(0,$D31,0)</f>
        <v>0.4201388888888889</v>
      </c>
      <c r="C32" s="59">
        <f>C31+TIME(0,$D31,0)</f>
        <v>0.50347222222222221</v>
      </c>
      <c r="D32" s="1">
        <v>5</v>
      </c>
      <c r="E32" s="54" t="s">
        <v>72</v>
      </c>
      <c r="H32" t="s">
        <v>100</v>
      </c>
    </row>
    <row r="33" spans="2:10" x14ac:dyDescent="0.3">
      <c r="B33" s="59">
        <f t="shared" ref="B33" si="2">B32+TIME(0,D32,0)</f>
        <v>0.4236111111111111</v>
      </c>
      <c r="C33" s="59">
        <f t="shared" ref="C33:C38" si="3">C32+TIME(0,$D32,0)</f>
        <v>0.50694444444444442</v>
      </c>
      <c r="D33" s="1">
        <v>15</v>
      </c>
      <c r="E33" s="54" t="s">
        <v>71</v>
      </c>
      <c r="H33" t="s">
        <v>100</v>
      </c>
    </row>
    <row r="34" spans="2:10" x14ac:dyDescent="0.3">
      <c r="B34" s="59">
        <f t="shared" ref="B34" si="4">B33+TIME(0,D33,0)</f>
        <v>0.43402777777777779</v>
      </c>
      <c r="C34" s="59">
        <f t="shared" si="3"/>
        <v>0.51736111111111105</v>
      </c>
      <c r="D34" s="1">
        <v>5</v>
      </c>
      <c r="E34" s="54" t="s">
        <v>120</v>
      </c>
      <c r="H34" t="s">
        <v>99</v>
      </c>
    </row>
    <row r="35" spans="2:10" x14ac:dyDescent="0.3">
      <c r="B35" s="62"/>
      <c r="C35" s="62"/>
      <c r="D35" s="10"/>
      <c r="E35" s="45"/>
    </row>
    <row r="36" spans="2:10" x14ac:dyDescent="0.3">
      <c r="D36" s="10"/>
      <c r="E36" s="46" t="s">
        <v>9</v>
      </c>
    </row>
    <row r="37" spans="2:10" x14ac:dyDescent="0.3">
      <c r="B37" s="59">
        <f>B34+TIME(0,D34,0)</f>
        <v>0.4375</v>
      </c>
      <c r="C37" s="59">
        <f>C34+TIME(0,$D34,0)</f>
        <v>0.52083333333333326</v>
      </c>
      <c r="D37" s="107">
        <v>5</v>
      </c>
      <c r="E37" s="47" t="s">
        <v>117</v>
      </c>
      <c r="H37" t="s">
        <v>99</v>
      </c>
    </row>
    <row r="38" spans="2:10" x14ac:dyDescent="0.3">
      <c r="B38" s="59">
        <f t="shared" ref="B38" si="5">B37+TIME(0,D37,0)</f>
        <v>0.44097222222222221</v>
      </c>
      <c r="C38" s="59">
        <f t="shared" si="3"/>
        <v>0.52430555555555547</v>
      </c>
      <c r="D38" s="1">
        <v>20</v>
      </c>
      <c r="E38" s="47" t="s">
        <v>118</v>
      </c>
      <c r="H38" t="s">
        <v>99</v>
      </c>
    </row>
    <row r="39" spans="2:10" x14ac:dyDescent="0.3">
      <c r="B39" s="62"/>
      <c r="C39" s="62"/>
      <c r="D39" s="10"/>
      <c r="E39" s="45"/>
      <c r="I39" t="s">
        <v>101</v>
      </c>
      <c r="J39">
        <f ca="1">SUMIF(H$31:H$49,"=p",D$31:D$48)</f>
        <v>45</v>
      </c>
    </row>
    <row r="40" spans="2:10" x14ac:dyDescent="0.3">
      <c r="B40" s="62"/>
      <c r="C40" s="62"/>
      <c r="D40" s="10"/>
      <c r="E40" s="4" t="s">
        <v>11</v>
      </c>
      <c r="I40" t="s">
        <v>99</v>
      </c>
      <c r="J40">
        <f>SUMIF(H$31:H$49,"=T",D$31:D$49)</f>
        <v>30</v>
      </c>
    </row>
    <row r="41" spans="2:10" s="79" customFormat="1" ht="14.4" customHeight="1" x14ac:dyDescent="0.3">
      <c r="B41" s="82">
        <f>B38+TIME(0,D38,0)</f>
        <v>0.4548611111111111</v>
      </c>
      <c r="C41" s="82">
        <f>C38+TIME(0,$D38,0)</f>
        <v>0.53819444444444431</v>
      </c>
      <c r="D41" s="108">
        <v>5</v>
      </c>
      <c r="E41" s="109" t="s">
        <v>119</v>
      </c>
      <c r="H41" s="79" t="s">
        <v>101</v>
      </c>
      <c r="I41" s="79" t="s">
        <v>100</v>
      </c>
      <c r="J41" s="79">
        <f>SUMIF(H$31:H$48,"=A",D$31:D$48)</f>
        <v>35</v>
      </c>
    </row>
    <row r="42" spans="2:10" s="79" customFormat="1" ht="14.4" customHeight="1" x14ac:dyDescent="0.3">
      <c r="B42" s="123"/>
      <c r="C42" s="123"/>
      <c r="D42" s="124"/>
      <c r="E42" s="124"/>
    </row>
    <row r="43" spans="2:10" s="79" customFormat="1" ht="14.4" customHeight="1" x14ac:dyDescent="0.3">
      <c r="B43" s="125"/>
      <c r="C43" s="125"/>
      <c r="D43" s="98"/>
      <c r="E43" s="98" t="s">
        <v>9</v>
      </c>
    </row>
    <row r="44" spans="2:10" s="79" customFormat="1" ht="44.4" customHeight="1" x14ac:dyDescent="0.3">
      <c r="B44" s="112">
        <f>B41+TIME(0,$D41,0)</f>
        <v>0.45833333333333331</v>
      </c>
      <c r="C44" s="112">
        <f>C41+TIME(0,$D41,0)</f>
        <v>0.54166666666666652</v>
      </c>
      <c r="D44" s="106">
        <v>40</v>
      </c>
      <c r="E44" s="105" t="s">
        <v>121</v>
      </c>
      <c r="H44" s="79" t="s">
        <v>101</v>
      </c>
    </row>
    <row r="45" spans="2:10" x14ac:dyDescent="0.3">
      <c r="B45" s="62"/>
      <c r="C45" s="64"/>
      <c r="D45" s="11"/>
      <c r="E45" s="4"/>
    </row>
    <row r="46" spans="2:10" x14ac:dyDescent="0.3">
      <c r="B46" s="62"/>
      <c r="C46" s="65"/>
      <c r="D46" s="14"/>
      <c r="E46" s="110" t="s">
        <v>11</v>
      </c>
    </row>
    <row r="47" spans="2:10" x14ac:dyDescent="0.3">
      <c r="B47" s="63">
        <f>B44+TIME(0,$D44,0)</f>
        <v>0.4861111111111111</v>
      </c>
      <c r="C47" s="63">
        <f>C44+TIME(0,$D44,0)</f>
        <v>0.56944444444444431</v>
      </c>
      <c r="D47" s="58">
        <v>5</v>
      </c>
      <c r="E47" s="40" t="s">
        <v>13</v>
      </c>
      <c r="H47" t="s">
        <v>100</v>
      </c>
    </row>
    <row r="48" spans="2:10" x14ac:dyDescent="0.3">
      <c r="B48" s="63">
        <f>B47+TIME(0,$D47,0)</f>
        <v>0.48958333333333331</v>
      </c>
      <c r="C48" s="57">
        <f>C47+TIME(0,$D47,0)</f>
        <v>0.57291666666666652</v>
      </c>
      <c r="D48" s="1">
        <v>5</v>
      </c>
      <c r="E48" s="54" t="s">
        <v>84</v>
      </c>
      <c r="H48" t="s">
        <v>100</v>
      </c>
    </row>
    <row r="49" spans="1:19" hidden="1" x14ac:dyDescent="0.3">
      <c r="C49" s="68" t="s">
        <v>14</v>
      </c>
      <c r="D49" s="10">
        <f>SUM(D31:D48)</f>
        <v>110</v>
      </c>
    </row>
    <row r="51" spans="1:19" x14ac:dyDescent="0.3">
      <c r="C51" s="6"/>
      <c r="D51" s="168" t="s">
        <v>88</v>
      </c>
      <c r="E51" s="168"/>
    </row>
    <row r="52" spans="1:19" x14ac:dyDescent="0.3">
      <c r="C52" s="6"/>
      <c r="D52" s="4"/>
      <c r="E52" s="4"/>
    </row>
    <row r="53" spans="1:19" ht="15" customHeight="1" x14ac:dyDescent="0.5">
      <c r="C53" s="87"/>
      <c r="D53" s="88" t="s">
        <v>122</v>
      </c>
      <c r="E53" s="4"/>
    </row>
    <row r="55" spans="1:19" s="86" customFormat="1" x14ac:dyDescent="0.3">
      <c r="B55" s="14"/>
      <c r="C55" s="14"/>
      <c r="I55"/>
      <c r="J55"/>
      <c r="K55" s="102" t="s">
        <v>85</v>
      </c>
      <c r="L55"/>
      <c r="M55"/>
      <c r="N55"/>
      <c r="O55"/>
      <c r="P55"/>
      <c r="Q55"/>
      <c r="R55"/>
      <c r="S55"/>
    </row>
    <row r="56" spans="1:19" x14ac:dyDescent="0.3">
      <c r="A56" s="85" t="s">
        <v>54</v>
      </c>
      <c r="K56" s="101">
        <v>0.41666666666666669</v>
      </c>
      <c r="L56" s="100">
        <v>10</v>
      </c>
    </row>
    <row r="57" spans="1:19" x14ac:dyDescent="0.3">
      <c r="A57" t="s">
        <v>55</v>
      </c>
      <c r="K57" s="67">
        <f>K56+TIME(0,L56,0)</f>
        <v>0.4236111111111111</v>
      </c>
    </row>
    <row r="58" spans="1:19" x14ac:dyDescent="0.3">
      <c r="A58" t="s">
        <v>56</v>
      </c>
    </row>
    <row r="59" spans="1:19" s="86" customFormat="1" x14ac:dyDescent="0.3">
      <c r="B59" s="14"/>
      <c r="C59" s="14"/>
    </row>
    <row r="60" spans="1:19" x14ac:dyDescent="0.3">
      <c r="A60" t="s">
        <v>116</v>
      </c>
    </row>
    <row r="61" spans="1:19" x14ac:dyDescent="0.3">
      <c r="B61" s="166">
        <v>1</v>
      </c>
      <c r="C61" s="166"/>
      <c r="E61" s="2" t="s">
        <v>86</v>
      </c>
      <c r="F61" s="6"/>
      <c r="G61" s="6"/>
    </row>
    <row r="62" spans="1:19" x14ac:dyDescent="0.3">
      <c r="B62" s="166"/>
      <c r="C62" s="166"/>
      <c r="E62" s="8" t="s">
        <v>87</v>
      </c>
      <c r="F62" s="6"/>
      <c r="G62" s="6"/>
    </row>
    <row r="63" spans="1:19" ht="14.4" customHeight="1" x14ac:dyDescent="0.3">
      <c r="B63" s="166"/>
      <c r="C63" s="166"/>
      <c r="D63" s="69"/>
      <c r="E63" s="24" t="s">
        <v>2</v>
      </c>
    </row>
    <row r="64" spans="1:19" ht="14.4" customHeight="1" x14ac:dyDescent="0.3">
      <c r="A64" t="s">
        <v>112</v>
      </c>
    </row>
    <row r="65" spans="1:12" ht="14.4" customHeight="1" x14ac:dyDescent="0.3">
      <c r="A65" t="s">
        <v>113</v>
      </c>
      <c r="E65" s="10" t="s">
        <v>3</v>
      </c>
      <c r="H65" t="s">
        <v>98</v>
      </c>
    </row>
    <row r="66" spans="1:12" x14ac:dyDescent="0.3">
      <c r="B66" s="167" t="s">
        <v>4</v>
      </c>
      <c r="C66" s="167"/>
      <c r="D66" s="53" t="s">
        <v>5</v>
      </c>
      <c r="E66" s="13" t="s">
        <v>6</v>
      </c>
    </row>
    <row r="67" spans="1:12" x14ac:dyDescent="0.3">
      <c r="B67" s="59">
        <v>0.41666666666666669</v>
      </c>
      <c r="C67" s="59">
        <v>0.5</v>
      </c>
      <c r="D67" s="1">
        <v>10</v>
      </c>
      <c r="E67" s="54" t="s">
        <v>7</v>
      </c>
      <c r="H67" t="s">
        <v>99</v>
      </c>
    </row>
    <row r="68" spans="1:12" x14ac:dyDescent="0.3">
      <c r="B68" s="59">
        <f>B67+TIME(0,$D67,0)</f>
        <v>0.4236111111111111</v>
      </c>
      <c r="C68" s="59">
        <f>C67+TIME(0,$D67,0)</f>
        <v>0.50694444444444442</v>
      </c>
      <c r="D68" s="1">
        <v>10</v>
      </c>
      <c r="E68" s="54" t="s">
        <v>72</v>
      </c>
      <c r="H68" t="s">
        <v>100</v>
      </c>
    </row>
    <row r="69" spans="1:12" x14ac:dyDescent="0.3">
      <c r="B69" s="59">
        <f t="shared" ref="B69:B70" si="6">B68+TIME(0,D68,0)</f>
        <v>0.43055555555555552</v>
      </c>
      <c r="C69" s="59">
        <f t="shared" ref="C69:C70" si="7">C68+TIME(0,$D68,0)</f>
        <v>0.51388888888888884</v>
      </c>
      <c r="D69" s="1">
        <v>15</v>
      </c>
      <c r="E69" s="54" t="s">
        <v>71</v>
      </c>
      <c r="H69" t="s">
        <v>100</v>
      </c>
    </row>
    <row r="70" spans="1:12" x14ac:dyDescent="0.3">
      <c r="B70" s="59">
        <f t="shared" si="6"/>
        <v>0.44097222222222221</v>
      </c>
      <c r="C70" s="59">
        <f t="shared" si="7"/>
        <v>0.52430555555555547</v>
      </c>
      <c r="D70" s="43">
        <v>5</v>
      </c>
      <c r="E70" s="42" t="s">
        <v>92</v>
      </c>
      <c r="H70" t="s">
        <v>99</v>
      </c>
      <c r="L70" s="60"/>
    </row>
    <row r="71" spans="1:12" x14ac:dyDescent="0.3">
      <c r="B71" s="62"/>
      <c r="C71" s="62"/>
      <c r="D71" s="10"/>
      <c r="E71" s="45"/>
      <c r="I71" t="s">
        <v>101</v>
      </c>
      <c r="J71">
        <f>SUMIF(H$67:H$79,"=p",D$67:D$79)</f>
        <v>50</v>
      </c>
    </row>
    <row r="72" spans="1:12" x14ac:dyDescent="0.3">
      <c r="B72" s="62"/>
      <c r="C72" s="62"/>
      <c r="D72" s="10"/>
      <c r="E72" s="46" t="s">
        <v>9</v>
      </c>
      <c r="I72" t="s">
        <v>99</v>
      </c>
      <c r="J72">
        <f>SUMIF(H$67:H$79,"=T",D$67:D$79)</f>
        <v>15</v>
      </c>
    </row>
    <row r="73" spans="1:12" x14ac:dyDescent="0.3">
      <c r="B73" s="63">
        <f>B70+TIME(0,$D70,0)</f>
        <v>0.44444444444444442</v>
      </c>
      <c r="C73" s="63">
        <f>C70+TIME(0,$D70,0)</f>
        <v>0.52777777777777768</v>
      </c>
      <c r="D73" s="44">
        <v>30</v>
      </c>
      <c r="E73" s="47" t="s">
        <v>93</v>
      </c>
      <c r="H73" t="s">
        <v>101</v>
      </c>
      <c r="I73" t="s">
        <v>100</v>
      </c>
      <c r="J73">
        <f>SUMIF(H$67:H$79,"=A",D$67:D$79)</f>
        <v>45</v>
      </c>
    </row>
    <row r="74" spans="1:12" x14ac:dyDescent="0.3">
      <c r="B74" s="63">
        <f>B73+TIME(0,$D73,0)</f>
        <v>0.46527777777777773</v>
      </c>
      <c r="C74" s="63">
        <f>C73+TIME(0,$D73,0)</f>
        <v>0.54861111111111105</v>
      </c>
      <c r="D74" s="1">
        <v>20</v>
      </c>
      <c r="E74" s="47" t="s">
        <v>57</v>
      </c>
      <c r="H74" t="s">
        <v>101</v>
      </c>
    </row>
    <row r="75" spans="1:12" x14ac:dyDescent="0.3">
      <c r="B75" s="62"/>
      <c r="C75" s="64"/>
      <c r="D75" s="11"/>
      <c r="E75" s="4"/>
    </row>
    <row r="76" spans="1:12" x14ac:dyDescent="0.3">
      <c r="B76" s="62"/>
      <c r="C76" s="65"/>
      <c r="D76" s="14"/>
      <c r="E76" s="4" t="s">
        <v>11</v>
      </c>
    </row>
    <row r="77" spans="1:12" x14ac:dyDescent="0.3">
      <c r="B77" s="63">
        <f>B74+TIME(0,$D74,0)</f>
        <v>0.47916666666666663</v>
      </c>
      <c r="C77" s="63">
        <f>C74+TIME(0,$D74,0)</f>
        <v>0.56249999999999989</v>
      </c>
      <c r="D77" s="58">
        <v>10</v>
      </c>
      <c r="E77" s="39" t="s">
        <v>12</v>
      </c>
      <c r="H77" t="s">
        <v>100</v>
      </c>
    </row>
    <row r="78" spans="1:12" x14ac:dyDescent="0.3">
      <c r="B78" s="63">
        <f>B77+TIME(0,$D77,0)</f>
        <v>0.48611111111111105</v>
      </c>
      <c r="C78" s="63">
        <f>C77+TIME(0,$D77,0)</f>
        <v>0.56944444444444431</v>
      </c>
      <c r="D78" s="1">
        <v>5</v>
      </c>
      <c r="E78" s="40" t="s">
        <v>13</v>
      </c>
      <c r="H78" t="s">
        <v>100</v>
      </c>
    </row>
    <row r="79" spans="1:12" x14ac:dyDescent="0.3">
      <c r="B79" s="63">
        <f>B78+TIME(0,$D78,0)</f>
        <v>0.48958333333333326</v>
      </c>
      <c r="C79" s="63">
        <f>C78+TIME(0,$D78,0)</f>
        <v>0.57291666666666652</v>
      </c>
      <c r="D79" s="1">
        <v>5</v>
      </c>
      <c r="E79" s="54" t="s">
        <v>84</v>
      </c>
      <c r="H79" t="s">
        <v>100</v>
      </c>
    </row>
    <row r="80" spans="1:12" hidden="1" x14ac:dyDescent="0.3">
      <c r="C80" s="68" t="s">
        <v>14</v>
      </c>
      <c r="D80" s="10">
        <f>SUM(D67:D79)</f>
        <v>110</v>
      </c>
    </row>
    <row r="82" spans="1:6" x14ac:dyDescent="0.3">
      <c r="C82" s="6"/>
      <c r="D82" s="168" t="s">
        <v>88</v>
      </c>
      <c r="E82" s="168"/>
    </row>
    <row r="83" spans="1:6" x14ac:dyDescent="0.3">
      <c r="C83" s="6"/>
      <c r="D83" s="4"/>
      <c r="E83" s="4"/>
    </row>
    <row r="84" spans="1:6" ht="15" customHeight="1" x14ac:dyDescent="0.5">
      <c r="C84" s="87"/>
      <c r="D84" s="88" t="s">
        <v>66</v>
      </c>
      <c r="E84" s="4"/>
    </row>
    <row r="85" spans="1:6" s="86" customFormat="1" x14ac:dyDescent="0.3">
      <c r="B85" s="14"/>
      <c r="C85" s="14"/>
    </row>
    <row r="86" spans="1:6" x14ac:dyDescent="0.3">
      <c r="A86" t="s">
        <v>73</v>
      </c>
    </row>
    <row r="88" spans="1:6" ht="14.4" customHeight="1" x14ac:dyDescent="0.3"/>
    <row r="89" spans="1:6" ht="14.4" customHeight="1" x14ac:dyDescent="0.3">
      <c r="B89" s="166">
        <v>1</v>
      </c>
      <c r="C89" s="166"/>
      <c r="E89" s="2" t="s">
        <v>0</v>
      </c>
      <c r="F89" s="6"/>
    </row>
    <row r="90" spans="1:6" ht="14.4" customHeight="1" x14ac:dyDescent="0.3">
      <c r="B90" s="166"/>
      <c r="C90" s="166"/>
      <c r="E90" s="8" t="s">
        <v>1</v>
      </c>
      <c r="F90" s="6"/>
    </row>
    <row r="91" spans="1:6" x14ac:dyDescent="0.3">
      <c r="B91" s="166"/>
      <c r="C91" s="166"/>
      <c r="D91" s="69"/>
      <c r="E91" s="24" t="s">
        <v>2</v>
      </c>
    </row>
    <row r="93" spans="1:6" x14ac:dyDescent="0.3">
      <c r="E93" s="10" t="s">
        <v>3</v>
      </c>
    </row>
    <row r="94" spans="1:6" x14ac:dyDescent="0.3">
      <c r="B94" s="167" t="s">
        <v>4</v>
      </c>
      <c r="C94" s="167"/>
      <c r="D94" s="53" t="s">
        <v>5</v>
      </c>
      <c r="E94" s="13" t="s">
        <v>6</v>
      </c>
    </row>
    <row r="95" spans="1:6" x14ac:dyDescent="0.3">
      <c r="B95" s="59">
        <v>0.41666666666666669</v>
      </c>
      <c r="C95" s="59">
        <v>0.5</v>
      </c>
      <c r="D95" s="1">
        <v>10</v>
      </c>
      <c r="E95" s="54" t="s">
        <v>7</v>
      </c>
    </row>
    <row r="96" spans="1:6" x14ac:dyDescent="0.3">
      <c r="B96" s="59">
        <v>0.43055555555555558</v>
      </c>
      <c r="C96" s="59">
        <v>0.52083333333333337</v>
      </c>
      <c r="D96" s="1">
        <v>20</v>
      </c>
      <c r="E96" s="54" t="s">
        <v>77</v>
      </c>
    </row>
    <row r="97" spans="2:5" x14ac:dyDescent="0.3">
      <c r="B97" s="59">
        <v>0.4375</v>
      </c>
      <c r="C97" s="59">
        <v>0.52777777777777779</v>
      </c>
      <c r="D97" s="1">
        <v>10</v>
      </c>
      <c r="E97" s="54" t="s">
        <v>78</v>
      </c>
    </row>
    <row r="98" spans="2:5" x14ac:dyDescent="0.3">
      <c r="B98" s="59">
        <v>0.4513888888888889</v>
      </c>
      <c r="C98" s="61">
        <v>4.1666666666666664E-2</v>
      </c>
      <c r="D98" s="43">
        <v>5</v>
      </c>
      <c r="E98" s="42" t="s">
        <v>8</v>
      </c>
    </row>
    <row r="99" spans="2:5" x14ac:dyDescent="0.3">
      <c r="B99" s="62"/>
      <c r="C99" s="62"/>
      <c r="D99" s="10"/>
      <c r="E99" s="45"/>
    </row>
    <row r="100" spans="2:5" x14ac:dyDescent="0.3">
      <c r="B100" s="62"/>
      <c r="C100" s="62"/>
      <c r="D100" s="10"/>
      <c r="E100" s="46" t="s">
        <v>9</v>
      </c>
    </row>
    <row r="101" spans="2:5" x14ac:dyDescent="0.3">
      <c r="B101" s="63">
        <v>0.4548611111111111</v>
      </c>
      <c r="C101" s="63">
        <v>4.5138888888888888E-2</v>
      </c>
      <c r="D101" s="44">
        <v>30</v>
      </c>
      <c r="E101" s="47" t="s">
        <v>10</v>
      </c>
    </row>
    <row r="102" spans="2:5" x14ac:dyDescent="0.3">
      <c r="B102" s="63">
        <v>0.47569444444444442</v>
      </c>
      <c r="C102" s="59">
        <v>6.5972222222222224E-2</v>
      </c>
      <c r="D102" s="1">
        <v>20</v>
      </c>
      <c r="E102" s="47" t="s">
        <v>57</v>
      </c>
    </row>
    <row r="103" spans="2:5" x14ac:dyDescent="0.3">
      <c r="B103" s="62"/>
      <c r="C103" s="64"/>
      <c r="D103" s="11"/>
      <c r="E103" s="4"/>
    </row>
    <row r="104" spans="2:5" x14ac:dyDescent="0.3">
      <c r="B104" s="62"/>
      <c r="C104" s="65"/>
      <c r="D104" s="14"/>
      <c r="E104" s="4" t="s">
        <v>11</v>
      </c>
    </row>
    <row r="105" spans="2:5" x14ac:dyDescent="0.3">
      <c r="B105" s="63">
        <v>0.48958333333333331</v>
      </c>
      <c r="C105" s="59">
        <v>7.9861111111111105E-2</v>
      </c>
      <c r="D105" s="58">
        <v>10</v>
      </c>
      <c r="E105" s="39" t="s">
        <v>12</v>
      </c>
    </row>
    <row r="106" spans="2:5" x14ac:dyDescent="0.3">
      <c r="B106" s="63">
        <v>0.49652777777777773</v>
      </c>
      <c r="C106" s="59">
        <v>8.6805555555555566E-2</v>
      </c>
      <c r="D106" s="1">
        <v>5</v>
      </c>
      <c r="E106" s="40" t="s">
        <v>13</v>
      </c>
    </row>
    <row r="107" spans="2:5" x14ac:dyDescent="0.3">
      <c r="C107" s="68" t="s">
        <v>14</v>
      </c>
      <c r="D107" s="10">
        <f>SUM(D95:D106)</f>
        <v>110</v>
      </c>
    </row>
    <row r="109" spans="2:5" x14ac:dyDescent="0.3">
      <c r="C109" s="6"/>
      <c r="D109" s="168" t="s">
        <v>24</v>
      </c>
      <c r="E109" s="168"/>
    </row>
    <row r="110" spans="2:5" x14ac:dyDescent="0.3">
      <c r="C110" s="6"/>
      <c r="D110" s="4"/>
      <c r="E110" s="4"/>
    </row>
    <row r="111" spans="2:5" ht="25.8" x14ac:dyDescent="0.5">
      <c r="C111" s="87"/>
      <c r="D111" s="88" t="s">
        <v>66</v>
      </c>
      <c r="E111" s="4"/>
    </row>
  </sheetData>
  <mergeCells count="11">
    <mergeCell ref="B2:C4"/>
    <mergeCell ref="B6:C6"/>
    <mergeCell ref="D109:E109"/>
    <mergeCell ref="D82:E82"/>
    <mergeCell ref="B66:C66"/>
    <mergeCell ref="D51:E51"/>
    <mergeCell ref="B25:C27"/>
    <mergeCell ref="B30:C30"/>
    <mergeCell ref="B61:C63"/>
    <mergeCell ref="B89:C91"/>
    <mergeCell ref="B94:C9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9</v>
      </c>
      <c r="C2" s="193"/>
      <c r="D2" s="193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89" t="s">
        <v>6</v>
      </c>
      <c r="F6" s="19"/>
      <c r="G6" s="194" t="s">
        <v>4</v>
      </c>
      <c r="H6" s="195"/>
      <c r="I6" s="13" t="s">
        <v>5</v>
      </c>
      <c r="J6" s="89" t="s">
        <v>6</v>
      </c>
      <c r="K6" s="77"/>
      <c r="L6" s="194" t="s">
        <v>4</v>
      </c>
      <c r="M6" s="19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3" t="s">
        <v>82</v>
      </c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52</v>
      </c>
      <c r="H10" s="183"/>
      <c r="I10" s="183"/>
      <c r="J10" s="184"/>
      <c r="K10" s="27"/>
      <c r="L10" s="182" t="s">
        <v>134</v>
      </c>
      <c r="M10" s="183"/>
      <c r="N10" s="183"/>
      <c r="O10" s="184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4">
        <f>B8+TIME(0,D8,0)</f>
        <v>0.4201388888888889</v>
      </c>
      <c r="C11" s="254">
        <f>C8+TIME(0,D8,0)</f>
        <v>0.50347222222222221</v>
      </c>
      <c r="D11" s="217">
        <v>95</v>
      </c>
      <c r="E11" s="241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5"/>
      <c r="C12" s="255"/>
      <c r="D12" s="218"/>
      <c r="E12" s="242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3" t="s">
        <v>84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8" t="s">
        <v>88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6">
        <v>3</v>
      </c>
      <c r="C34" s="166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6"/>
      <c r="C35" s="166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6"/>
      <c r="C36" s="166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4" t="s">
        <v>4</v>
      </c>
      <c r="C39" s="195"/>
      <c r="D39" s="53" t="s">
        <v>5</v>
      </c>
      <c r="E39" s="89" t="s">
        <v>6</v>
      </c>
      <c r="F39" s="19"/>
      <c r="G39" s="194" t="s">
        <v>4</v>
      </c>
      <c r="H39" s="195"/>
      <c r="I39" s="13" t="s">
        <v>5</v>
      </c>
      <c r="J39" s="89" t="s">
        <v>6</v>
      </c>
      <c r="K39" s="77"/>
      <c r="L39" s="194" t="s">
        <v>4</v>
      </c>
      <c r="M39" s="19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1" t="s">
        <v>27</v>
      </c>
      <c r="F40" s="202"/>
      <c r="G40" s="202"/>
      <c r="H40" s="202"/>
      <c r="I40" s="202"/>
      <c r="J40" s="202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4" t="s">
        <v>79</v>
      </c>
      <c r="F41" s="205"/>
      <c r="G41" s="205"/>
      <c r="H41" s="205"/>
      <c r="I41" s="205"/>
      <c r="J41" s="205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8" t="s">
        <v>29</v>
      </c>
      <c r="C44" s="199"/>
      <c r="D44" s="199"/>
      <c r="E44" s="200"/>
      <c r="F44" s="29"/>
      <c r="G44" s="198" t="s">
        <v>52</v>
      </c>
      <c r="H44" s="199"/>
      <c r="I44" s="199"/>
      <c r="J44" s="200"/>
      <c r="K44" s="29"/>
      <c r="L44" s="198" t="s">
        <v>52</v>
      </c>
      <c r="M44" s="199"/>
      <c r="N44" s="199"/>
      <c r="O44" s="200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14" t="s">
        <v>11</v>
      </c>
      <c r="F49" s="214"/>
      <c r="G49" s="214"/>
      <c r="H49" s="214"/>
      <c r="I49" s="214"/>
      <c r="J49" s="21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11" t="s">
        <v>84</v>
      </c>
      <c r="F50" s="212"/>
      <c r="G50" s="212"/>
      <c r="H50" s="212"/>
      <c r="I50" s="212"/>
      <c r="J50" s="21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8" t="s">
        <v>88</v>
      </c>
      <c r="E53" s="168"/>
      <c r="F53" s="168"/>
      <c r="G53" s="168"/>
      <c r="H53" s="168"/>
      <c r="I53" s="168"/>
      <c r="J53" s="168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6">
        <v>3</v>
      </c>
      <c r="C63" s="166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6"/>
      <c r="C64" s="166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6"/>
      <c r="C65" s="166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6" t="s">
        <v>4</v>
      </c>
      <c r="C68" s="196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0" t="s">
        <v>27</v>
      </c>
      <c r="F69" s="210"/>
      <c r="G69" s="210"/>
      <c r="H69" s="210"/>
      <c r="I69" s="210"/>
      <c r="J69" s="210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0" t="s">
        <v>28</v>
      </c>
      <c r="F70" s="210"/>
      <c r="G70" s="210"/>
      <c r="H70" s="210"/>
      <c r="I70" s="210"/>
      <c r="J70" s="210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8" t="s">
        <v>29</v>
      </c>
      <c r="C73" s="199"/>
      <c r="D73" s="199"/>
      <c r="E73" s="200"/>
      <c r="F73" s="29"/>
      <c r="G73" s="198" t="s">
        <v>52</v>
      </c>
      <c r="H73" s="199"/>
      <c r="I73" s="199"/>
      <c r="J73" s="200"/>
      <c r="K73" s="29"/>
      <c r="L73" s="198" t="s">
        <v>52</v>
      </c>
      <c r="M73" s="199"/>
      <c r="N73" s="199"/>
      <c r="O73" s="200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8" t="s">
        <v>24</v>
      </c>
      <c r="E79" s="168"/>
      <c r="F79" s="168"/>
      <c r="G79" s="168"/>
      <c r="H79" s="168"/>
      <c r="I79" s="168"/>
      <c r="J79" s="168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10</v>
      </c>
      <c r="C2" s="193"/>
      <c r="D2" s="193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77"/>
      <c r="L6" s="194" t="s">
        <v>4</v>
      </c>
      <c r="M6" s="19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2" t="s">
        <v>29</v>
      </c>
      <c r="C8" s="183"/>
      <c r="D8" s="183"/>
      <c r="E8" s="184"/>
      <c r="F8" s="29"/>
      <c r="G8" s="182" t="s">
        <v>52</v>
      </c>
      <c r="H8" s="183"/>
      <c r="I8" s="183"/>
      <c r="J8" s="184"/>
      <c r="K8" s="27"/>
      <c r="L8" s="182" t="s">
        <v>134</v>
      </c>
      <c r="M8" s="183"/>
      <c r="N8" s="183"/>
      <c r="O8" s="184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5">
        <v>0.41666666666666669</v>
      </c>
      <c r="C9" s="215">
        <v>0.5</v>
      </c>
      <c r="D9" s="217">
        <v>100</v>
      </c>
      <c r="E9" s="241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16"/>
      <c r="C10" s="216"/>
      <c r="D10" s="218"/>
      <c r="E10" s="242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3" t="s">
        <v>84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8" t="s">
        <v>88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6">
        <v>3</v>
      </c>
      <c r="C32" s="166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6"/>
      <c r="C33" s="166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6"/>
      <c r="C34" s="166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4" t="s">
        <v>4</v>
      </c>
      <c r="C37" s="195"/>
      <c r="D37" s="53" t="s">
        <v>5</v>
      </c>
      <c r="E37" s="89" t="s">
        <v>6</v>
      </c>
      <c r="F37" s="19"/>
      <c r="G37" s="194" t="s">
        <v>4</v>
      </c>
      <c r="H37" s="195"/>
      <c r="I37" s="13" t="s">
        <v>5</v>
      </c>
      <c r="J37" s="89" t="s">
        <v>6</v>
      </c>
      <c r="K37" s="77"/>
      <c r="L37" s="194" t="s">
        <v>4</v>
      </c>
      <c r="M37" s="19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1" t="s">
        <v>27</v>
      </c>
      <c r="F38" s="202"/>
      <c r="G38" s="202"/>
      <c r="H38" s="202"/>
      <c r="I38" s="202"/>
      <c r="J38" s="202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4" t="s">
        <v>79</v>
      </c>
      <c r="F39" s="205"/>
      <c r="G39" s="205"/>
      <c r="H39" s="205"/>
      <c r="I39" s="205"/>
      <c r="J39" s="205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8" t="s">
        <v>29</v>
      </c>
      <c r="C42" s="199"/>
      <c r="D42" s="199"/>
      <c r="E42" s="200"/>
      <c r="F42" s="29"/>
      <c r="G42" s="198" t="s">
        <v>52</v>
      </c>
      <c r="H42" s="199"/>
      <c r="I42" s="199"/>
      <c r="J42" s="200"/>
      <c r="K42" s="29"/>
      <c r="L42" s="198" t="s">
        <v>52</v>
      </c>
      <c r="M42" s="199"/>
      <c r="N42" s="199"/>
      <c r="O42" s="200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14" t="s">
        <v>11</v>
      </c>
      <c r="F47" s="214"/>
      <c r="G47" s="214"/>
      <c r="H47" s="214"/>
      <c r="I47" s="214"/>
      <c r="J47" s="21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11" t="s">
        <v>84</v>
      </c>
      <c r="F48" s="212"/>
      <c r="G48" s="212"/>
      <c r="H48" s="212"/>
      <c r="I48" s="212"/>
      <c r="J48" s="21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8" t="s">
        <v>88</v>
      </c>
      <c r="E51" s="168"/>
      <c r="F51" s="168"/>
      <c r="G51" s="168"/>
      <c r="H51" s="168"/>
      <c r="I51" s="168"/>
      <c r="J51" s="168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6">
        <v>3</v>
      </c>
      <c r="C61" s="166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6"/>
      <c r="C62" s="166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6"/>
      <c r="C63" s="166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6" t="s">
        <v>4</v>
      </c>
      <c r="C66" s="196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0" t="s">
        <v>27</v>
      </c>
      <c r="F67" s="210"/>
      <c r="G67" s="210"/>
      <c r="H67" s="210"/>
      <c r="I67" s="210"/>
      <c r="J67" s="210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0" t="s">
        <v>28</v>
      </c>
      <c r="F68" s="210"/>
      <c r="G68" s="210"/>
      <c r="H68" s="210"/>
      <c r="I68" s="210"/>
      <c r="J68" s="210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8" t="s">
        <v>29</v>
      </c>
      <c r="C71" s="199"/>
      <c r="D71" s="199"/>
      <c r="E71" s="200"/>
      <c r="F71" s="29"/>
      <c r="G71" s="198" t="s">
        <v>52</v>
      </c>
      <c r="H71" s="199"/>
      <c r="I71" s="199"/>
      <c r="J71" s="200"/>
      <c r="K71" s="29"/>
      <c r="L71" s="198" t="s">
        <v>52</v>
      </c>
      <c r="M71" s="199"/>
      <c r="N71" s="199"/>
      <c r="O71" s="200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8" t="s">
        <v>24</v>
      </c>
      <c r="E77" s="168"/>
      <c r="F77" s="168"/>
      <c r="G77" s="168"/>
      <c r="H77" s="168"/>
      <c r="I77" s="168"/>
      <c r="J77" s="168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3'!$AH9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 t="e">
        <f>'DAY 1'!#REF!</f>
        <v>#REF!</v>
      </c>
      <c r="D3">
        <f>'DAY 2'!$J9</f>
        <v>0</v>
      </c>
      <c r="E3">
        <f>'DAY 3'!$AH10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2'!$J10</f>
        <v>30</v>
      </c>
      <c r="E4">
        <f>'DAY 3'!$AH11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zoomScale="95" zoomScaleNormal="95" workbookViewId="0">
      <selection activeCell="J21" sqref="J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154</v>
      </c>
      <c r="G1"/>
      <c r="H1"/>
    </row>
    <row r="2" spans="1:10" x14ac:dyDescent="0.3">
      <c r="A2" s="70"/>
      <c r="B2" s="166">
        <v>2</v>
      </c>
      <c r="C2" s="166"/>
      <c r="E2" s="134" t="s">
        <v>150</v>
      </c>
      <c r="G2"/>
      <c r="H2"/>
    </row>
    <row r="3" spans="1:10" x14ac:dyDescent="0.3">
      <c r="A3" s="70"/>
      <c r="B3" s="166"/>
      <c r="C3" s="166"/>
      <c r="E3" s="135" t="s">
        <v>132</v>
      </c>
      <c r="G3"/>
      <c r="H3"/>
    </row>
    <row r="4" spans="1:10" x14ac:dyDescent="0.3">
      <c r="A4" s="71"/>
      <c r="B4" s="166"/>
      <c r="C4" s="166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152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66">
        <v>2</v>
      </c>
      <c r="C32" s="166"/>
      <c r="D32" s="2" t="s">
        <v>86</v>
      </c>
      <c r="E32" s="2"/>
      <c r="F32" s="6"/>
      <c r="G32" s="6"/>
      <c r="H32"/>
    </row>
    <row r="33" spans="1:19" x14ac:dyDescent="0.3">
      <c r="A33" s="70"/>
      <c r="B33" s="166"/>
      <c r="C33" s="166"/>
      <c r="D33" s="8" t="s">
        <v>87</v>
      </c>
      <c r="E33" s="8"/>
      <c r="F33" s="6"/>
      <c r="G33" s="6"/>
      <c r="H33"/>
    </row>
    <row r="34" spans="1:19" x14ac:dyDescent="0.3">
      <c r="A34" s="71"/>
      <c r="B34" s="166"/>
      <c r="C34" s="166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7" t="s">
        <v>4</v>
      </c>
      <c r="C37" s="167"/>
      <c r="D37" s="53" t="s">
        <v>5</v>
      </c>
      <c r="E37" s="126" t="s">
        <v>6</v>
      </c>
      <c r="F37" s="78"/>
      <c r="G37" s="169"/>
      <c r="H37" s="169"/>
      <c r="I37" s="78"/>
      <c r="J37" s="78"/>
      <c r="L37" s="169"/>
      <c r="M37" s="169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66">
        <v>2</v>
      </c>
      <c r="C58" s="166"/>
      <c r="D58" s="2" t="s">
        <v>86</v>
      </c>
      <c r="E58" s="2"/>
      <c r="F58" s="6"/>
      <c r="G58" s="6"/>
      <c r="H58"/>
    </row>
    <row r="59" spans="1:17" x14ac:dyDescent="0.3">
      <c r="A59" s="70"/>
      <c r="B59" s="166"/>
      <c r="C59" s="166"/>
      <c r="D59" s="8" t="s">
        <v>87</v>
      </c>
      <c r="E59" s="8"/>
      <c r="F59" s="6"/>
      <c r="G59" s="6"/>
      <c r="H59"/>
    </row>
    <row r="60" spans="1:17" x14ac:dyDescent="0.3">
      <c r="A60" s="71"/>
      <c r="B60" s="166"/>
      <c r="C60" s="166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78" t="s">
        <v>3</v>
      </c>
      <c r="F62" s="178"/>
      <c r="G62" s="178"/>
      <c r="H62" s="178"/>
      <c r="I62" s="178"/>
      <c r="Q62" t="s">
        <v>98</v>
      </c>
    </row>
    <row r="63" spans="1:17" ht="14.4" customHeight="1" x14ac:dyDescent="0.3">
      <c r="B63" s="167" t="s">
        <v>4</v>
      </c>
      <c r="C63" s="167"/>
      <c r="D63" s="53" t="s">
        <v>5</v>
      </c>
      <c r="E63" s="13" t="s">
        <v>6</v>
      </c>
      <c r="F63" s="12"/>
      <c r="G63" s="173" t="s">
        <v>4</v>
      </c>
      <c r="H63" s="174"/>
      <c r="I63" s="13" t="s">
        <v>5</v>
      </c>
      <c r="J63" s="13" t="s">
        <v>6</v>
      </c>
      <c r="L63" s="173" t="s">
        <v>4</v>
      </c>
      <c r="M63" s="174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75" t="s">
        <v>81</v>
      </c>
      <c r="F64" s="176"/>
      <c r="G64" s="176"/>
      <c r="H64" s="176"/>
      <c r="I64" s="176"/>
      <c r="J64" s="176"/>
      <c r="K64" s="176"/>
      <c r="L64" s="176"/>
      <c r="M64" s="176"/>
      <c r="N64" s="176"/>
      <c r="O64" s="177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78" t="s">
        <v>9</v>
      </c>
      <c r="F66" s="178"/>
      <c r="G66" s="178"/>
      <c r="H66" s="178"/>
      <c r="I66" s="178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9" t="s">
        <v>16</v>
      </c>
      <c r="C67" s="179"/>
      <c r="D67" s="179"/>
      <c r="E67" s="179"/>
      <c r="F67" s="22"/>
      <c r="G67" s="179" t="s">
        <v>17</v>
      </c>
      <c r="H67" s="179"/>
      <c r="I67" s="179"/>
      <c r="J67" s="179"/>
      <c r="K67" s="23"/>
      <c r="L67" s="179" t="s">
        <v>53</v>
      </c>
      <c r="M67" s="179"/>
      <c r="N67" s="179"/>
      <c r="O67" s="179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80" t="s">
        <v>11</v>
      </c>
      <c r="F74" s="180"/>
      <c r="G74" s="180"/>
      <c r="H74" s="180"/>
      <c r="I74" s="180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81" t="s">
        <v>58</v>
      </c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75" t="s">
        <v>95</v>
      </c>
      <c r="F76" s="176"/>
      <c r="G76" s="176"/>
      <c r="H76" s="176"/>
      <c r="I76" s="176"/>
      <c r="J76" s="176"/>
      <c r="K76" s="176"/>
      <c r="L76" s="176"/>
      <c r="M76" s="176"/>
      <c r="N76" s="176"/>
      <c r="O76" s="177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8" t="s">
        <v>88</v>
      </c>
      <c r="E79" s="168"/>
      <c r="F79" s="168"/>
      <c r="G79" s="168"/>
      <c r="H79" s="168"/>
      <c r="I79" s="168"/>
      <c r="J79" s="168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66">
        <v>2</v>
      </c>
      <c r="C88" s="166"/>
      <c r="D88" s="2" t="s">
        <v>0</v>
      </c>
      <c r="E88" s="2"/>
      <c r="F88" s="6"/>
      <c r="G88" s="6"/>
      <c r="H88"/>
    </row>
    <row r="89" spans="1:15" x14ac:dyDescent="0.3">
      <c r="B89" s="166"/>
      <c r="C89" s="166"/>
      <c r="D89" s="8" t="s">
        <v>1</v>
      </c>
      <c r="E89" s="8"/>
      <c r="F89" s="6"/>
      <c r="G89" s="6"/>
      <c r="H89"/>
    </row>
    <row r="90" spans="1:15" x14ac:dyDescent="0.3">
      <c r="B90" s="166"/>
      <c r="C90" s="166"/>
      <c r="D90" s="24" t="s">
        <v>2</v>
      </c>
      <c r="E90" s="24"/>
      <c r="G90"/>
      <c r="H90"/>
    </row>
    <row r="92" spans="1:15" x14ac:dyDescent="0.3">
      <c r="E92" s="178" t="s">
        <v>3</v>
      </c>
      <c r="F92" s="178"/>
      <c r="G92" s="178"/>
      <c r="H92" s="178"/>
      <c r="I92" s="178"/>
    </row>
    <row r="93" spans="1:15" x14ac:dyDescent="0.3">
      <c r="B93" s="167" t="s">
        <v>4</v>
      </c>
      <c r="C93" s="167"/>
      <c r="D93" s="53" t="s">
        <v>5</v>
      </c>
      <c r="E93" s="13" t="s">
        <v>6</v>
      </c>
      <c r="F93" s="12"/>
      <c r="G93" s="173" t="s">
        <v>4</v>
      </c>
      <c r="H93" s="174"/>
      <c r="I93" s="13" t="s">
        <v>5</v>
      </c>
      <c r="J93" s="13" t="s">
        <v>6</v>
      </c>
      <c r="L93" s="173" t="s">
        <v>4</v>
      </c>
      <c r="M93" s="174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75" t="s">
        <v>15</v>
      </c>
      <c r="F94" s="176"/>
      <c r="G94" s="176"/>
      <c r="H94" s="176"/>
      <c r="I94" s="176"/>
      <c r="J94" s="176"/>
      <c r="K94" s="176"/>
      <c r="L94" s="176"/>
      <c r="M94" s="176"/>
      <c r="N94" s="176"/>
      <c r="O94" s="177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78" t="s">
        <v>9</v>
      </c>
      <c r="F96" s="178"/>
      <c r="G96" s="178"/>
      <c r="H96" s="178"/>
      <c r="I96" s="178"/>
      <c r="J96" s="4"/>
      <c r="M96" s="67"/>
      <c r="N96" s="67"/>
    </row>
    <row r="97" spans="2:15" ht="15.6" x14ac:dyDescent="0.3">
      <c r="B97" s="179" t="s">
        <v>16</v>
      </c>
      <c r="C97" s="179"/>
      <c r="D97" s="179"/>
      <c r="E97" s="179"/>
      <c r="F97" s="22"/>
      <c r="G97" s="179" t="s">
        <v>17</v>
      </c>
      <c r="H97" s="179"/>
      <c r="I97" s="179"/>
      <c r="J97" s="179"/>
      <c r="K97" s="23"/>
      <c r="L97" s="179" t="s">
        <v>53</v>
      </c>
      <c r="M97" s="179"/>
      <c r="N97" s="179"/>
      <c r="O97" s="179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80" t="s">
        <v>11</v>
      </c>
      <c r="F103" s="180"/>
      <c r="G103" s="180"/>
      <c r="H103" s="180"/>
      <c r="I103" s="180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81" t="s">
        <v>58</v>
      </c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70" t="s">
        <v>23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2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58:C60"/>
    <mergeCell ref="E62:I62"/>
    <mergeCell ref="E75:O75"/>
    <mergeCell ref="L93:M93"/>
    <mergeCell ref="E92:I92"/>
    <mergeCell ref="B93:C93"/>
    <mergeCell ref="G93:H93"/>
    <mergeCell ref="E96:I96"/>
    <mergeCell ref="B97:E97"/>
    <mergeCell ref="G97:J97"/>
    <mergeCell ref="L97:O97"/>
    <mergeCell ref="D79:J79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B2:C4"/>
    <mergeCell ref="B6:C6"/>
    <mergeCell ref="B32:C34"/>
    <mergeCell ref="B37:C37"/>
    <mergeCell ref="G37:H3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8"/>
  <sheetViews>
    <sheetView showGridLines="0" zoomScale="70" zoomScaleNormal="70" workbookViewId="0">
      <selection activeCell="J33" sqref="J3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154</v>
      </c>
      <c r="B1" s="10"/>
      <c r="C1" s="10"/>
    </row>
    <row r="2" spans="1:34" customFormat="1" x14ac:dyDescent="0.3">
      <c r="A2" s="16"/>
      <c r="B2" s="193">
        <v>3</v>
      </c>
      <c r="C2" s="193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193"/>
      <c r="C3" s="193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193"/>
      <c r="C4" s="19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4" t="s">
        <v>4</v>
      </c>
      <c r="C6" s="195"/>
      <c r="D6" s="55" t="s">
        <v>5</v>
      </c>
      <c r="E6" s="55" t="s">
        <v>6</v>
      </c>
      <c r="F6" s="19"/>
      <c r="G6" s="196" t="s">
        <v>4</v>
      </c>
      <c r="H6" s="196"/>
      <c r="I6" s="55" t="s">
        <v>5</v>
      </c>
      <c r="J6" s="55" t="s">
        <v>6</v>
      </c>
      <c r="K6" s="16"/>
      <c r="L6" s="194" t="s">
        <v>4</v>
      </c>
      <c r="M6" s="195"/>
      <c r="N6" s="89" t="s">
        <v>5</v>
      </c>
      <c r="O6" s="89" t="s">
        <v>6</v>
      </c>
      <c r="P6" s="163"/>
      <c r="Q6" s="197"/>
      <c r="R6" s="197"/>
      <c r="S6" s="77"/>
      <c r="T6" s="77"/>
      <c r="U6" s="16"/>
      <c r="V6" s="197"/>
      <c r="W6" s="197"/>
      <c r="X6" s="77"/>
      <c r="Y6" s="77"/>
      <c r="Z6" s="77"/>
      <c r="AA6" s="197"/>
      <c r="AB6" s="197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85" t="s">
        <v>27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7" t="s">
        <v>79</v>
      </c>
      <c r="F8" s="188"/>
      <c r="G8" s="188"/>
      <c r="H8" s="188"/>
      <c r="I8" s="188"/>
      <c r="J8" s="188"/>
      <c r="K8" s="188"/>
      <c r="L8" s="188"/>
      <c r="M8" s="188"/>
      <c r="N8" s="188"/>
      <c r="O8" s="189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160</v>
      </c>
      <c r="H10" s="183"/>
      <c r="I10" s="183"/>
      <c r="J10" s="184"/>
      <c r="K10" s="30"/>
      <c r="L10" s="182" t="s">
        <v>91</v>
      </c>
      <c r="M10" s="183"/>
      <c r="N10" s="183"/>
      <c r="O10" s="184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4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43" t="s">
        <v>146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43" t="s">
        <v>158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4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2" t="s">
        <v>52</v>
      </c>
      <c r="C15" s="183"/>
      <c r="D15" s="183"/>
      <c r="E15" s="184"/>
      <c r="F15" s="27"/>
      <c r="G15" s="182" t="s">
        <v>161</v>
      </c>
      <c r="H15" s="183"/>
      <c r="I15" s="183"/>
      <c r="J15" s="184"/>
      <c r="K15" s="32"/>
      <c r="L15" s="182" t="s">
        <v>159</v>
      </c>
      <c r="M15" s="183"/>
      <c r="N15" s="183"/>
      <c r="O15" s="184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B8+TIME(0,$D8,0)</f>
        <v>0.42708333333333331</v>
      </c>
      <c r="D16" s="56">
        <v>45</v>
      </c>
      <c r="E16" s="143" t="s">
        <v>146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43" t="s">
        <v>158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43" t="s">
        <v>146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0.45833333333333331</v>
      </c>
      <c r="D17" s="56">
        <v>45</v>
      </c>
      <c r="E17" s="143" t="s">
        <v>142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4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4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4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4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190" t="s">
        <v>84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6">
        <v>3</v>
      </c>
      <c r="C39" s="166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6"/>
      <c r="C40" s="166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6"/>
      <c r="C41" s="166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4" t="s">
        <v>4</v>
      </c>
      <c r="C44" s="195"/>
      <c r="D44" s="53" t="s">
        <v>5</v>
      </c>
      <c r="E44" s="89" t="s">
        <v>6</v>
      </c>
      <c r="F44" s="19"/>
      <c r="G44" s="194" t="s">
        <v>4</v>
      </c>
      <c r="H44" s="195"/>
      <c r="I44" s="13" t="s">
        <v>5</v>
      </c>
      <c r="J44" s="89" t="s">
        <v>6</v>
      </c>
      <c r="L44" s="194" t="s">
        <v>4</v>
      </c>
      <c r="M44" s="195"/>
      <c r="N44" s="13" t="s">
        <v>5</v>
      </c>
      <c r="O44" s="89" t="s">
        <v>6</v>
      </c>
      <c r="P44" s="19"/>
      <c r="Q44" s="194" t="s">
        <v>4</v>
      </c>
      <c r="R44" s="195"/>
      <c r="S44" s="13" t="s">
        <v>5</v>
      </c>
      <c r="T44" s="89" t="s">
        <v>6</v>
      </c>
      <c r="V44" s="194" t="s">
        <v>4</v>
      </c>
      <c r="W44" s="195"/>
      <c r="X44" s="13" t="s">
        <v>5</v>
      </c>
      <c r="Y44" s="89" t="s">
        <v>6</v>
      </c>
      <c r="Z44" s="77"/>
      <c r="AA44" s="194" t="s">
        <v>4</v>
      </c>
      <c r="AB44" s="19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1" t="s">
        <v>27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3"/>
      <c r="Z45" s="159"/>
      <c r="AA45" s="159"/>
      <c r="AB45" s="159"/>
      <c r="AC45" s="15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4" t="s">
        <v>79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6"/>
      <c r="Z46" s="160"/>
      <c r="AA46" s="160"/>
      <c r="AB46" s="160"/>
      <c r="AC46" s="16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8" t="s">
        <v>29</v>
      </c>
      <c r="C49" s="199"/>
      <c r="D49" s="199"/>
      <c r="E49" s="200"/>
      <c r="F49" s="29"/>
      <c r="G49" s="198" t="s">
        <v>52</v>
      </c>
      <c r="H49" s="199"/>
      <c r="I49" s="199"/>
      <c r="J49" s="200"/>
      <c r="K49" s="30"/>
      <c r="L49" s="198" t="s">
        <v>30</v>
      </c>
      <c r="M49" s="199"/>
      <c r="N49" s="199"/>
      <c r="O49" s="200"/>
      <c r="P49" s="29"/>
      <c r="Q49" s="198" t="s">
        <v>50</v>
      </c>
      <c r="R49" s="199"/>
      <c r="S49" s="199"/>
      <c r="T49" s="200"/>
      <c r="V49" s="198" t="s">
        <v>91</v>
      </c>
      <c r="W49" s="199"/>
      <c r="X49" s="199"/>
      <c r="Y49" s="200"/>
      <c r="Z49" s="29"/>
      <c r="AA49" s="198" t="s">
        <v>91</v>
      </c>
      <c r="AB49" s="199"/>
      <c r="AC49" s="199"/>
      <c r="AD49" s="200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6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6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6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14" t="s">
        <v>11</v>
      </c>
      <c r="F54" s="214"/>
      <c r="G54" s="214"/>
      <c r="H54" s="214"/>
      <c r="I54" s="214"/>
      <c r="J54" s="21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11" t="s">
        <v>84</v>
      </c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3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8" t="s">
        <v>88</v>
      </c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6">
        <v>3</v>
      </c>
      <c r="C68" s="166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6"/>
      <c r="C69" s="166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6"/>
      <c r="C70" s="166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6" t="s">
        <v>4</v>
      </c>
      <c r="C73" s="196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09" t="s">
        <v>4</v>
      </c>
      <c r="M73" s="209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0" t="s">
        <v>27</v>
      </c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159"/>
      <c r="AA74" s="159"/>
      <c r="AB74" s="159"/>
      <c r="AC74" s="15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0" t="s">
        <v>28</v>
      </c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159"/>
      <c r="AA75" s="159"/>
      <c r="AB75" s="159"/>
      <c r="AC75" s="15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8" t="s">
        <v>29</v>
      </c>
      <c r="C78" s="199"/>
      <c r="D78" s="199"/>
      <c r="E78" s="200"/>
      <c r="F78" s="29"/>
      <c r="G78" s="198" t="s">
        <v>52</v>
      </c>
      <c r="H78" s="199"/>
      <c r="I78" s="199"/>
      <c r="J78" s="200"/>
      <c r="K78" s="30"/>
      <c r="L78" s="198" t="s">
        <v>30</v>
      </c>
      <c r="M78" s="199"/>
      <c r="N78" s="199"/>
      <c r="O78" s="200"/>
      <c r="P78" s="29"/>
      <c r="Q78" s="198" t="s">
        <v>50</v>
      </c>
      <c r="R78" s="199"/>
      <c r="S78" s="199"/>
      <c r="T78" s="200"/>
      <c r="U78" s="21"/>
      <c r="V78" s="198" t="s">
        <v>51</v>
      </c>
      <c r="W78" s="199"/>
      <c r="X78" s="199"/>
      <c r="Y78" s="200"/>
      <c r="Z78" s="29"/>
      <c r="AA78" s="198" t="s">
        <v>51</v>
      </c>
      <c r="AB78" s="199"/>
      <c r="AC78" s="199"/>
      <c r="AD78" s="200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6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6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6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8" t="s">
        <v>24</v>
      </c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68:C70"/>
    <mergeCell ref="B73:C73"/>
    <mergeCell ref="G73:H73"/>
    <mergeCell ref="L73:M73"/>
    <mergeCell ref="Q73:R73"/>
    <mergeCell ref="B39:C41"/>
    <mergeCell ref="V49:Y49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>
      <selection activeCell="N13" sqref="N1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154</v>
      </c>
      <c r="B1" s="10"/>
      <c r="C1" s="10"/>
    </row>
    <row r="2" spans="1:24" customFormat="1" x14ac:dyDescent="0.3">
      <c r="A2" s="16"/>
      <c r="B2" s="166">
        <v>4</v>
      </c>
      <c r="C2" s="166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6"/>
      <c r="C3" s="166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6"/>
      <c r="C4" s="166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6" t="s">
        <v>4</v>
      </c>
      <c r="C6" s="196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16"/>
      <c r="L6" s="197"/>
      <c r="M6" s="197"/>
      <c r="N6" s="78"/>
      <c r="O6" s="77"/>
      <c r="P6" s="77"/>
      <c r="Q6" s="197"/>
      <c r="R6" s="197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23" t="s">
        <v>29</v>
      </c>
      <c r="C8" s="224"/>
      <c r="D8" s="224"/>
      <c r="E8" s="225"/>
      <c r="F8" s="20"/>
      <c r="G8" s="223" t="s">
        <v>52</v>
      </c>
      <c r="H8" s="224"/>
      <c r="I8" s="224"/>
      <c r="J8" s="225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15">
        <v>0.41666666666666669</v>
      </c>
      <c r="H9" s="215">
        <v>0.5</v>
      </c>
      <c r="I9" s="221">
        <v>45</v>
      </c>
      <c r="J9" s="222" t="s">
        <v>142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16"/>
      <c r="H10" s="216"/>
      <c r="I10" s="221"/>
      <c r="J10" s="222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23" t="s">
        <v>30</v>
      </c>
      <c r="C13" s="224"/>
      <c r="D13" s="224"/>
      <c r="E13" s="225"/>
      <c r="F13" s="27"/>
      <c r="G13" s="223" t="s">
        <v>37</v>
      </c>
      <c r="H13" s="224"/>
      <c r="I13" s="224"/>
      <c r="J13" s="225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43" t="s">
        <v>60</v>
      </c>
      <c r="F14" s="27"/>
      <c r="G14" s="215">
        <v>0.41666666666666669</v>
      </c>
      <c r="H14" s="215">
        <v>0.5</v>
      </c>
      <c r="I14" s="217">
        <v>55</v>
      </c>
      <c r="J14" s="219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43" t="s">
        <v>62</v>
      </c>
      <c r="F15" s="27"/>
      <c r="G15" s="216"/>
      <c r="H15" s="216"/>
      <c r="I15" s="218"/>
      <c r="J15" s="220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43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43" t="s">
        <v>142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190" t="s">
        <v>84</v>
      </c>
      <c r="F18" s="191"/>
      <c r="G18" s="191"/>
      <c r="H18" s="191"/>
      <c r="I18" s="191"/>
      <c r="J18" s="192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6">
        <v>4</v>
      </c>
      <c r="C39" s="166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6"/>
      <c r="C40" s="166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6"/>
      <c r="C41" s="166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6" t="s">
        <v>4</v>
      </c>
      <c r="C43" s="196"/>
      <c r="D43" s="53" t="s">
        <v>5</v>
      </c>
      <c r="E43" s="55" t="s">
        <v>6</v>
      </c>
      <c r="F43" s="19"/>
      <c r="G43" s="194" t="s">
        <v>4</v>
      </c>
      <c r="H43" s="195"/>
      <c r="I43" s="53" t="s">
        <v>5</v>
      </c>
      <c r="J43" s="55" t="s">
        <v>6</v>
      </c>
      <c r="L43" s="196" t="s">
        <v>4</v>
      </c>
      <c r="M43" s="196"/>
      <c r="N43" s="53" t="s">
        <v>5</v>
      </c>
      <c r="O43" s="55" t="s">
        <v>6</v>
      </c>
      <c r="P43" s="19"/>
      <c r="Q43" s="194" t="s">
        <v>4</v>
      </c>
      <c r="R43" s="195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6" t="s">
        <v>49</v>
      </c>
      <c r="J45" s="226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7" t="s">
        <v>29</v>
      </c>
      <c r="C46" s="228"/>
      <c r="D46" s="228"/>
      <c r="E46" s="229"/>
      <c r="F46" s="20"/>
      <c r="G46" s="227" t="s">
        <v>52</v>
      </c>
      <c r="H46" s="228"/>
      <c r="I46" s="228"/>
      <c r="J46" s="229"/>
      <c r="L46" s="227" t="s">
        <v>30</v>
      </c>
      <c r="M46" s="228"/>
      <c r="N46" s="228"/>
      <c r="O46" s="229"/>
      <c r="P46" s="20"/>
      <c r="Q46" s="227" t="s">
        <v>37</v>
      </c>
      <c r="R46" s="228"/>
      <c r="S46" s="228"/>
      <c r="T46" s="229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15">
        <v>0.41666666666666669</v>
      </c>
      <c r="H47" s="215">
        <v>0.5</v>
      </c>
      <c r="I47" s="221">
        <v>45</v>
      </c>
      <c r="J47" s="230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15">
        <v>0.41666666666666669</v>
      </c>
      <c r="R47" s="215">
        <v>0.5</v>
      </c>
      <c r="S47" s="217">
        <v>55</v>
      </c>
      <c r="T47" s="231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16"/>
      <c r="H48" s="216"/>
      <c r="I48" s="221"/>
      <c r="J48" s="230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16"/>
      <c r="R48" s="216"/>
      <c r="S48" s="218"/>
      <c r="T48" s="232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214" t="s">
        <v>11</v>
      </c>
      <c r="E51" s="214"/>
      <c r="F51" s="214"/>
      <c r="G51" s="214"/>
      <c r="H51" s="214"/>
      <c r="I51" s="214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211" t="s">
        <v>84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8" t="s">
        <v>88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6">
        <v>4</v>
      </c>
      <c r="C64" s="166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6"/>
      <c r="C65" s="166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6"/>
      <c r="C66" s="166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6" t="s">
        <v>4</v>
      </c>
      <c r="C68" s="196"/>
      <c r="D68" s="53" t="s">
        <v>5</v>
      </c>
      <c r="E68" s="55" t="s">
        <v>6</v>
      </c>
      <c r="F68" s="19"/>
      <c r="G68" s="194" t="s">
        <v>4</v>
      </c>
      <c r="H68" s="195"/>
      <c r="I68" s="53" t="s">
        <v>5</v>
      </c>
      <c r="J68" s="55" t="s">
        <v>6</v>
      </c>
      <c r="L68" s="196" t="s">
        <v>4</v>
      </c>
      <c r="M68" s="196"/>
      <c r="N68" s="53" t="s">
        <v>5</v>
      </c>
      <c r="O68" s="55" t="s">
        <v>6</v>
      </c>
      <c r="P68" s="19"/>
      <c r="Q68" s="194" t="s">
        <v>4</v>
      </c>
      <c r="R68" s="195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6" t="s">
        <v>49</v>
      </c>
      <c r="J70" s="226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7" t="s">
        <v>29</v>
      </c>
      <c r="C71" s="228"/>
      <c r="D71" s="228"/>
      <c r="E71" s="229"/>
      <c r="F71" s="20"/>
      <c r="G71" s="227" t="s">
        <v>52</v>
      </c>
      <c r="H71" s="228"/>
      <c r="I71" s="228"/>
      <c r="J71" s="229"/>
      <c r="K71" s="21"/>
      <c r="L71" s="227" t="s">
        <v>30</v>
      </c>
      <c r="M71" s="228"/>
      <c r="N71" s="228"/>
      <c r="O71" s="229"/>
      <c r="P71" s="20"/>
      <c r="Q71" s="227" t="s">
        <v>37</v>
      </c>
      <c r="R71" s="228"/>
      <c r="S71" s="228"/>
      <c r="T71" s="229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34">
        <v>0.4236111111111111</v>
      </c>
      <c r="H72" s="234">
        <v>0.51388888888888895</v>
      </c>
      <c r="I72" s="221">
        <v>45</v>
      </c>
      <c r="J72" s="230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35"/>
      <c r="H73" s="235"/>
      <c r="I73" s="221"/>
      <c r="J73" s="230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33">
        <v>0.46180555555555558</v>
      </c>
      <c r="R73" s="233">
        <v>5.2083333333333336E-2</v>
      </c>
      <c r="S73" s="221">
        <v>45</v>
      </c>
      <c r="T73" s="230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33"/>
      <c r="R74" s="233"/>
      <c r="S74" s="221"/>
      <c r="T74" s="230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8" t="s">
        <v>24</v>
      </c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  <mergeCell ref="I70:J70"/>
    <mergeCell ref="B71:E71"/>
    <mergeCell ref="G71:J71"/>
    <mergeCell ref="L71:O71"/>
    <mergeCell ref="Q71:T71"/>
    <mergeCell ref="B64:C66"/>
    <mergeCell ref="B68:C68"/>
    <mergeCell ref="G68:H68"/>
    <mergeCell ref="L68:M68"/>
    <mergeCell ref="Q68:R68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B2:C4"/>
    <mergeCell ref="B6:C6"/>
    <mergeCell ref="G6:H6"/>
    <mergeCell ref="L6:M6"/>
    <mergeCell ref="Q6:R6"/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zoomScale="130" zoomScaleNormal="130" workbookViewId="0">
      <selection activeCell="B16" sqref="B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5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155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4" t="s">
        <v>156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6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157</v>
      </c>
    </row>
  </sheetData>
  <mergeCells count="2"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B22" sqref="B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6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66">
        <v>5</v>
      </c>
      <c r="C38" s="166"/>
      <c r="D38" s="2" t="s">
        <v>86</v>
      </c>
      <c r="E38" s="2"/>
      <c r="F38" s="6"/>
      <c r="G38" s="6"/>
    </row>
    <row r="39" spans="1:14" x14ac:dyDescent="0.3">
      <c r="B39" s="166"/>
      <c r="C39" s="166"/>
      <c r="D39" s="8" t="s">
        <v>87</v>
      </c>
      <c r="E39" s="8"/>
      <c r="F39" s="6"/>
      <c r="G39" s="6"/>
    </row>
    <row r="40" spans="1:14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7" t="s">
        <v>4</v>
      </c>
      <c r="C42" s="167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8" t="s">
        <v>88</v>
      </c>
      <c r="E50" s="168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66">
        <v>5</v>
      </c>
      <c r="C59" s="166"/>
      <c r="D59" s="2" t="s">
        <v>0</v>
      </c>
      <c r="E59" s="2"/>
    </row>
    <row r="60" spans="1:12" x14ac:dyDescent="0.3">
      <c r="B60" s="166"/>
      <c r="C60" s="166"/>
      <c r="D60" s="8" t="s">
        <v>1</v>
      </c>
      <c r="E60" s="8"/>
    </row>
    <row r="61" spans="1:12" x14ac:dyDescent="0.3">
      <c r="B61" s="166"/>
      <c r="C61" s="166"/>
      <c r="D61" s="24" t="s">
        <v>2</v>
      </c>
      <c r="E61" s="24"/>
    </row>
    <row r="63" spans="1:12" x14ac:dyDescent="0.3">
      <c r="B63" s="167" t="s">
        <v>4</v>
      </c>
      <c r="C63" s="167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8" t="s">
        <v>24</v>
      </c>
      <c r="E70" s="168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B23" sqref="B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7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66">
        <v>6</v>
      </c>
      <c r="C37" s="166"/>
      <c r="D37" s="2" t="s">
        <v>86</v>
      </c>
      <c r="E37" s="2"/>
      <c r="F37" s="6"/>
      <c r="G37" s="6"/>
    </row>
    <row r="38" spans="1:9" x14ac:dyDescent="0.3">
      <c r="B38" s="166"/>
      <c r="C38" s="166"/>
      <c r="D38" s="8" t="s">
        <v>87</v>
      </c>
      <c r="E38" s="8"/>
      <c r="F38" s="6"/>
      <c r="G38" s="6"/>
    </row>
    <row r="39" spans="1:9" x14ac:dyDescent="0.3">
      <c r="A39" t="s">
        <v>112</v>
      </c>
      <c r="B39" s="166"/>
      <c r="C39" s="166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7" t="s">
        <v>4</v>
      </c>
      <c r="C41" s="167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66">
        <v>6</v>
      </c>
      <c r="C58" s="166"/>
      <c r="D58" s="2" t="s">
        <v>0</v>
      </c>
      <c r="E58" s="2"/>
    </row>
    <row r="59" spans="1:9" x14ac:dyDescent="0.3">
      <c r="B59" s="166"/>
      <c r="C59" s="166"/>
      <c r="D59" s="8" t="s">
        <v>1</v>
      </c>
      <c r="E59" s="8"/>
    </row>
    <row r="60" spans="1:9" x14ac:dyDescent="0.3">
      <c r="B60" s="166"/>
      <c r="C60" s="166"/>
      <c r="D60" s="24" t="s">
        <v>2</v>
      </c>
      <c r="E60" s="24"/>
    </row>
    <row r="62" spans="1:9" x14ac:dyDescent="0.3">
      <c r="B62" s="236" t="s">
        <v>4</v>
      </c>
      <c r="C62" s="237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7" sqref="F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8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8"/>
      <c r="E13" s="238"/>
      <c r="F13" s="6"/>
      <c r="J13" s="6"/>
    </row>
    <row r="38" spans="1:10" x14ac:dyDescent="0.3">
      <c r="B38" s="166">
        <v>7</v>
      </c>
      <c r="C38" s="166"/>
      <c r="D38" s="2" t="s">
        <v>86</v>
      </c>
      <c r="E38" s="2"/>
      <c r="F38" s="6"/>
      <c r="G38" s="6"/>
    </row>
    <row r="39" spans="1:10" x14ac:dyDescent="0.3">
      <c r="B39" s="166"/>
      <c r="C39" s="166"/>
      <c r="D39" s="8" t="s">
        <v>87</v>
      </c>
      <c r="E39" s="8"/>
      <c r="F39" s="6"/>
      <c r="G39" s="6"/>
    </row>
    <row r="40" spans="1:10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7" t="s">
        <v>4</v>
      </c>
      <c r="C42" s="167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9"/>
      <c r="E48" s="239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6">
        <v>7</v>
      </c>
      <c r="C56" s="166"/>
      <c r="D56" s="2" t="s">
        <v>0</v>
      </c>
      <c r="E56" s="2"/>
    </row>
    <row r="57" spans="1:9" x14ac:dyDescent="0.3">
      <c r="B57" s="166"/>
      <c r="C57" s="166"/>
      <c r="D57" s="8" t="s">
        <v>1</v>
      </c>
      <c r="E57" s="8"/>
    </row>
    <row r="58" spans="1:9" x14ac:dyDescent="0.3">
      <c r="B58" s="166"/>
      <c r="C58" s="166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7" t="s">
        <v>4</v>
      </c>
      <c r="C60" s="167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9"/>
      <c r="E65" s="239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showGridLines="0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154</v>
      </c>
      <c r="G1"/>
      <c r="H1"/>
    </row>
    <row r="2" spans="1:14" x14ac:dyDescent="0.3">
      <c r="B2" s="166">
        <v>9</v>
      </c>
      <c r="C2" s="166"/>
      <c r="E2" s="134" t="s">
        <v>150</v>
      </c>
      <c r="F2" s="6"/>
      <c r="G2" s="6"/>
      <c r="H2"/>
    </row>
    <row r="3" spans="1:14" x14ac:dyDescent="0.3">
      <c r="B3" s="166"/>
      <c r="C3" s="166"/>
      <c r="E3" s="135" t="s">
        <v>132</v>
      </c>
      <c r="F3" s="6"/>
      <c r="G3" s="6"/>
      <c r="H3"/>
    </row>
    <row r="4" spans="1:14" x14ac:dyDescent="0.3">
      <c r="B4" s="166"/>
      <c r="C4" s="166"/>
      <c r="D4" s="69"/>
      <c r="E4" s="69"/>
      <c r="F4" s="83"/>
      <c r="G4" s="83"/>
      <c r="H4"/>
    </row>
    <row r="6" spans="1:14" x14ac:dyDescent="0.3">
      <c r="B6" s="167" t="s">
        <v>4</v>
      </c>
      <c r="C6" s="167"/>
      <c r="D6" s="53" t="s">
        <v>5</v>
      </c>
      <c r="E6" s="13" t="s">
        <v>6</v>
      </c>
      <c r="F6" s="12"/>
      <c r="G6" s="236" t="s">
        <v>4</v>
      </c>
      <c r="H6" s="237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23" t="s">
        <v>43</v>
      </c>
      <c r="C8" s="224"/>
      <c r="D8" s="224"/>
      <c r="E8" s="225"/>
      <c r="F8" s="10"/>
      <c r="G8" s="223" t="s">
        <v>44</v>
      </c>
      <c r="H8" s="224"/>
      <c r="I8" s="224"/>
      <c r="J8" s="225"/>
    </row>
    <row r="9" spans="1:14" x14ac:dyDescent="0.3">
      <c r="B9" s="215">
        <v>0.41666666666666669</v>
      </c>
      <c r="C9" s="215">
        <v>0.5</v>
      </c>
      <c r="D9" s="243">
        <v>60</v>
      </c>
      <c r="E9" s="241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SUMIF(L$43:L$50,"=p",D$43:D$49)</f>
        <v>90</v>
      </c>
    </row>
    <row r="10" spans="1:14" x14ac:dyDescent="0.3">
      <c r="B10" s="216"/>
      <c r="C10" s="216"/>
      <c r="D10" s="244"/>
      <c r="E10" s="242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SUMIF(L$43:L$50,"=T",D$43:D$49)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139</v>
      </c>
      <c r="F11" s="10"/>
      <c r="G11" s="234">
        <f>G10+TIME(0,I10,0)</f>
        <v>0.44791666666666669</v>
      </c>
      <c r="H11" s="234">
        <f>H10+TIME(0,I10,0)</f>
        <v>0.53125</v>
      </c>
      <c r="I11" s="240">
        <v>60</v>
      </c>
      <c r="J11" s="241" t="s">
        <v>45</v>
      </c>
      <c r="L11" t="s">
        <v>101</v>
      </c>
      <c r="M11" t="s">
        <v>100</v>
      </c>
      <c r="N11">
        <f ca="1">SUMIF(L$43:L$50,"=A",D$43:D$49)</f>
        <v>5</v>
      </c>
    </row>
    <row r="12" spans="1:14" x14ac:dyDescent="0.3">
      <c r="B12" s="82">
        <f>B11+TIME(0,D11,0)</f>
        <v>0.47916666666666669</v>
      </c>
      <c r="C12" s="82">
        <f>C11+TIME(0,D11,0)</f>
        <v>0.5625</v>
      </c>
      <c r="D12" s="1">
        <v>15</v>
      </c>
      <c r="E12" s="149" t="s">
        <v>83</v>
      </c>
      <c r="F12" s="10"/>
      <c r="G12" s="235"/>
      <c r="H12" s="235"/>
      <c r="I12" s="240"/>
      <c r="J12" s="242"/>
      <c r="L12" t="s">
        <v>99</v>
      </c>
    </row>
    <row r="13" spans="1:14" x14ac:dyDescent="0.3">
      <c r="B13" s="165"/>
      <c r="C13" s="165"/>
      <c r="D13" s="92"/>
      <c r="E13" s="92"/>
      <c r="F13" s="14"/>
      <c r="G13" s="164"/>
      <c r="H13" s="164"/>
      <c r="I13" s="97"/>
      <c r="J13" s="98"/>
    </row>
    <row r="14" spans="1:14" x14ac:dyDescent="0.3">
      <c r="B14" s="82">
        <f>B12+TIME(0,D12,0)</f>
        <v>0.48958333333333337</v>
      </c>
      <c r="C14" s="82">
        <f>C12+TIME(0,D12,0)</f>
        <v>0.57291666666666663</v>
      </c>
      <c r="D14" s="1">
        <v>5</v>
      </c>
      <c r="E14" s="190" t="s">
        <v>84</v>
      </c>
      <c r="F14" s="191"/>
      <c r="G14" s="191"/>
      <c r="H14" s="191"/>
      <c r="I14" s="191"/>
      <c r="J14" s="192"/>
      <c r="L14" t="s">
        <v>100</v>
      </c>
    </row>
    <row r="15" spans="1:14" hidden="1" x14ac:dyDescent="0.3">
      <c r="C15" s="68" t="s">
        <v>14</v>
      </c>
      <c r="D15" s="10">
        <f>SUM(D9:D14)</f>
        <v>110</v>
      </c>
      <c r="I15" s="10" t="e">
        <f>SUM(I9:I14)+#REF!+D14</f>
        <v>#REF!</v>
      </c>
    </row>
    <row r="16" spans="1:14" x14ac:dyDescent="0.3">
      <c r="E16" s="180"/>
      <c r="F16" s="180"/>
      <c r="G16" s="180"/>
      <c r="H16" s="180"/>
      <c r="I16" s="180"/>
      <c r="J16" s="180"/>
    </row>
    <row r="17" spans="5:8" x14ac:dyDescent="0.3">
      <c r="E17" t="s">
        <v>25</v>
      </c>
    </row>
    <row r="18" spans="5:8" x14ac:dyDescent="0.3">
      <c r="E18" t="s">
        <v>26</v>
      </c>
    </row>
    <row r="19" spans="5:8" x14ac:dyDescent="0.3">
      <c r="G19"/>
      <c r="H19"/>
    </row>
    <row r="20" spans="5:8" x14ac:dyDescent="0.3">
      <c r="G20"/>
      <c r="H20"/>
    </row>
    <row r="21" spans="5:8" x14ac:dyDescent="0.3">
      <c r="G21"/>
      <c r="H21"/>
    </row>
    <row r="22" spans="5:8" x14ac:dyDescent="0.3">
      <c r="G22"/>
      <c r="H22"/>
    </row>
    <row r="23" spans="5:8" x14ac:dyDescent="0.3">
      <c r="G23"/>
      <c r="H23"/>
    </row>
    <row r="24" spans="5:8" x14ac:dyDescent="0.3">
      <c r="G24"/>
      <c r="H24"/>
    </row>
    <row r="25" spans="5:8" x14ac:dyDescent="0.3">
      <c r="G25"/>
      <c r="H25"/>
    </row>
    <row r="26" spans="5:8" x14ac:dyDescent="0.3">
      <c r="G26"/>
      <c r="H26"/>
    </row>
    <row r="27" spans="5:8" x14ac:dyDescent="0.3">
      <c r="G27"/>
      <c r="H27"/>
    </row>
    <row r="28" spans="5:8" x14ac:dyDescent="0.3">
      <c r="G28"/>
      <c r="H28"/>
    </row>
    <row r="29" spans="5:8" x14ac:dyDescent="0.3">
      <c r="G29"/>
      <c r="H29"/>
    </row>
    <row r="30" spans="5:8" x14ac:dyDescent="0.3">
      <c r="G30"/>
      <c r="H30"/>
    </row>
    <row r="31" spans="5:8" x14ac:dyDescent="0.3">
      <c r="G31"/>
      <c r="H31"/>
    </row>
    <row r="32" spans="5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6">
        <v>8</v>
      </c>
      <c r="C36" s="166"/>
      <c r="D36" s="2" t="s">
        <v>86</v>
      </c>
      <c r="E36" s="2"/>
      <c r="F36" s="6"/>
      <c r="G36" s="6"/>
      <c r="H36"/>
    </row>
    <row r="37" spans="2:14" x14ac:dyDescent="0.3">
      <c r="B37" s="166"/>
      <c r="C37" s="166"/>
      <c r="D37" s="8" t="s">
        <v>87</v>
      </c>
      <c r="E37" s="8"/>
      <c r="F37" s="6"/>
      <c r="G37" s="6"/>
      <c r="H37"/>
    </row>
    <row r="38" spans="2:14" x14ac:dyDescent="0.3">
      <c r="B38" s="166"/>
      <c r="C38" s="166"/>
      <c r="D38" s="24" t="s">
        <v>2</v>
      </c>
      <c r="E38" s="24"/>
      <c r="F38" s="83"/>
      <c r="G38" s="83"/>
      <c r="H38"/>
    </row>
    <row r="40" spans="2:14" x14ac:dyDescent="0.3">
      <c r="B40" s="167" t="s">
        <v>4</v>
      </c>
      <c r="C40" s="167"/>
      <c r="D40" s="53" t="s">
        <v>5</v>
      </c>
      <c r="E40" s="13" t="s">
        <v>6</v>
      </c>
      <c r="F40" s="12"/>
      <c r="G40" s="236" t="s">
        <v>4</v>
      </c>
      <c r="H40" s="237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5" t="s">
        <v>43</v>
      </c>
      <c r="C42" s="246"/>
      <c r="D42" s="246"/>
      <c r="E42" s="247"/>
      <c r="F42" s="10"/>
      <c r="G42" s="245" t="s">
        <v>44</v>
      </c>
      <c r="H42" s="246"/>
      <c r="I42" s="246"/>
      <c r="J42" s="247"/>
    </row>
    <row r="43" spans="2:14" x14ac:dyDescent="0.3">
      <c r="B43" s="215">
        <v>0.41666666666666669</v>
      </c>
      <c r="C43" s="215">
        <v>0.5</v>
      </c>
      <c r="D43" s="243">
        <v>45</v>
      </c>
      <c r="E43" s="251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16"/>
      <c r="C44" s="216"/>
      <c r="D44" s="244"/>
      <c r="E44" s="252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34">
        <f>G44+TIME(0,I44,0)</f>
        <v>0.44791666666666669</v>
      </c>
      <c r="H45" s="234">
        <f>H44+TIME(0,I44,0)</f>
        <v>0.53125</v>
      </c>
      <c r="I45" s="240">
        <v>45</v>
      </c>
      <c r="J45" s="251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35"/>
      <c r="H46" s="235"/>
      <c r="I46" s="240"/>
      <c r="J46" s="252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8" t="s">
        <v>64</v>
      </c>
      <c r="F48" s="249"/>
      <c r="G48" s="249"/>
      <c r="H48" s="249"/>
      <c r="I48" s="249"/>
      <c r="J48" s="250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211" t="s">
        <v>84</v>
      </c>
      <c r="F49" s="212"/>
      <c r="G49" s="212"/>
      <c r="H49" s="212"/>
      <c r="I49" s="212"/>
      <c r="J49" s="213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0"/>
      <c r="F51" s="180"/>
      <c r="G51" s="180"/>
      <c r="H51" s="180"/>
      <c r="I51" s="180"/>
      <c r="J51" s="180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6">
        <v>8</v>
      </c>
      <c r="C60" s="166"/>
      <c r="D60" s="2" t="s">
        <v>0</v>
      </c>
      <c r="E60" s="2"/>
      <c r="F60" s="6"/>
      <c r="G60" s="6"/>
      <c r="H60"/>
    </row>
    <row r="61" spans="1:12" x14ac:dyDescent="0.3">
      <c r="B61" s="166"/>
      <c r="C61" s="166"/>
      <c r="D61" s="8" t="s">
        <v>1</v>
      </c>
      <c r="E61" s="8"/>
      <c r="F61" s="6"/>
      <c r="G61" s="6"/>
      <c r="H61"/>
    </row>
    <row r="62" spans="1:12" x14ac:dyDescent="0.3">
      <c r="B62" s="166"/>
      <c r="C62" s="166"/>
      <c r="D62" s="24" t="s">
        <v>2</v>
      </c>
      <c r="E62" s="24"/>
      <c r="F62" s="83"/>
      <c r="G62" s="83"/>
      <c r="H62"/>
    </row>
    <row r="64" spans="1:12" x14ac:dyDescent="0.3">
      <c r="B64" s="167" t="s">
        <v>4</v>
      </c>
      <c r="C64" s="167"/>
      <c r="D64" s="53" t="s">
        <v>5</v>
      </c>
      <c r="E64" s="13" t="s">
        <v>6</v>
      </c>
      <c r="F64" s="12"/>
      <c r="G64" s="236" t="s">
        <v>4</v>
      </c>
      <c r="H64" s="237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5" t="s">
        <v>43</v>
      </c>
      <c r="C66" s="246"/>
      <c r="D66" s="246"/>
      <c r="E66" s="247"/>
      <c r="F66" s="10"/>
      <c r="G66" s="245" t="s">
        <v>44</v>
      </c>
      <c r="H66" s="246"/>
      <c r="I66" s="246"/>
      <c r="J66" s="247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8" t="s">
        <v>64</v>
      </c>
      <c r="F70" s="249"/>
      <c r="G70" s="249"/>
      <c r="H70" s="249"/>
      <c r="I70" s="249"/>
      <c r="J70" s="250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0"/>
      <c r="F72" s="180"/>
      <c r="G72" s="180"/>
      <c r="H72" s="180"/>
      <c r="I72" s="180"/>
      <c r="J72" s="180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8">
    <mergeCell ref="E70:J70"/>
    <mergeCell ref="E72:J72"/>
    <mergeCell ref="B60:C62"/>
    <mergeCell ref="B64:C64"/>
    <mergeCell ref="G64:H64"/>
    <mergeCell ref="B66:E66"/>
    <mergeCell ref="G66:J66"/>
    <mergeCell ref="B36:C38"/>
    <mergeCell ref="E51:J51"/>
    <mergeCell ref="B40:C40"/>
    <mergeCell ref="G40:H40"/>
    <mergeCell ref="B42:E42"/>
    <mergeCell ref="G42:J42"/>
    <mergeCell ref="E48:J48"/>
    <mergeCell ref="E49:J49"/>
    <mergeCell ref="B43:B44"/>
    <mergeCell ref="C43:C44"/>
    <mergeCell ref="D43:D44"/>
    <mergeCell ref="E43:E44"/>
    <mergeCell ref="G45:G46"/>
    <mergeCell ref="H45:H46"/>
    <mergeCell ref="I45:I46"/>
    <mergeCell ref="J45:J46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6:J16"/>
    <mergeCell ref="H11:H12"/>
    <mergeCell ref="I11:I12"/>
    <mergeCell ref="J11:J12"/>
    <mergeCell ref="E14:J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old DAY 9</vt:lpstr>
      <vt:lpstr>old 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2024-01-05T21:19:21Z</dcterms:modified>
  <cp:category/>
  <cp:contentStatus/>
</cp:coreProperties>
</file>