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95AE5E12-A6DD-453F-BB0E-EB07C4B368E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10" i="5" s="1"/>
  <c r="C9" i="5"/>
  <c r="C10" i="5" s="1"/>
  <c r="B12" i="7" l="1"/>
  <c r="C12" i="7"/>
  <c r="B13" i="7"/>
  <c r="C13" i="7"/>
  <c r="C14" i="7" s="1"/>
  <c r="C15" i="7" s="1"/>
  <c r="B14" i="7"/>
  <c r="B15" i="7"/>
  <c r="B10" i="1"/>
  <c r="C10" i="1"/>
  <c r="B11" i="1"/>
  <c r="C11" i="1"/>
  <c r="B12" i="1"/>
  <c r="C12" i="1"/>
  <c r="M36" i="8"/>
  <c r="M35" i="8"/>
  <c r="M34" i="8"/>
  <c r="D40" i="8"/>
  <c r="D18" i="19"/>
  <c r="O13" i="8" l="1"/>
  <c r="O12" i="8"/>
  <c r="O11" i="8"/>
  <c r="N13" i="19"/>
  <c r="N12" i="19"/>
  <c r="N11" i="19"/>
  <c r="J10" i="11"/>
  <c r="J9" i="10"/>
  <c r="J8" i="10"/>
  <c r="J7" i="10"/>
  <c r="X10" i="9"/>
  <c r="X16" i="9"/>
  <c r="C14" i="9" l="1"/>
  <c r="C16" i="9" s="1"/>
  <c r="B14" i="9"/>
  <c r="B16" i="9" s="1"/>
  <c r="C10" i="9"/>
  <c r="B10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B9" i="10"/>
  <c r="B10" i="10" s="1"/>
  <c r="C9" i="10"/>
  <c r="C10" i="10" s="1"/>
  <c r="I61" i="19"/>
  <c r="D61" i="19"/>
  <c r="I40" i="19"/>
  <c r="D40" i="19"/>
  <c r="N38" i="19"/>
  <c r="N37" i="19"/>
  <c r="N36" i="19"/>
  <c r="C35" i="19"/>
  <c r="C36" i="19" s="1"/>
  <c r="C38" i="19" s="1"/>
  <c r="C39" i="19" s="1"/>
  <c r="B35" i="19"/>
  <c r="B36" i="19" s="1"/>
  <c r="B38" i="19" s="1"/>
  <c r="B39" i="19" s="1"/>
  <c r="H34" i="19"/>
  <c r="H35" i="19" s="1"/>
  <c r="G34" i="19"/>
  <c r="G35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9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1" i="10"/>
  <c r="H2" i="13"/>
  <c r="C8" i="10"/>
  <c r="B8" i="10"/>
  <c r="D11" i="5"/>
  <c r="C8" i="5"/>
  <c r="B8" i="5"/>
  <c r="S17" i="9"/>
  <c r="N17" i="9"/>
  <c r="I17" i="9"/>
  <c r="D17" i="9"/>
  <c r="H14" i="9"/>
  <c r="G14" i="9"/>
  <c r="H10" i="9"/>
  <c r="G10" i="9"/>
  <c r="X21" i="3"/>
  <c r="S21" i="3"/>
  <c r="N21" i="3"/>
  <c r="I21" i="3"/>
  <c r="D21" i="3"/>
  <c r="C8" i="3"/>
  <c r="H11" i="3" s="1"/>
  <c r="H12" i="3" s="1"/>
  <c r="H13" i="3" s="1"/>
  <c r="B8" i="3"/>
  <c r="D16" i="7"/>
  <c r="C8" i="7"/>
  <c r="C9" i="7" s="1"/>
  <c r="B8" i="7"/>
  <c r="B9" i="7" s="1"/>
  <c r="B10" i="7" s="1"/>
  <c r="B11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8" i="7"/>
  <c r="J40" i="7"/>
  <c r="J39" i="7"/>
  <c r="S43" i="1"/>
  <c r="S44" i="1"/>
  <c r="S42" i="1"/>
  <c r="I47" i="5"/>
  <c r="B41" i="5"/>
  <c r="C41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31" i="7"/>
  <c r="C32" i="7" s="1"/>
  <c r="C33" i="7" s="1"/>
  <c r="C36" i="7" s="1"/>
  <c r="D48" i="7"/>
  <c r="B31" i="7"/>
  <c r="B32" i="7" s="1"/>
  <c r="B33" i="7" s="1"/>
  <c r="B36" i="7" s="1"/>
  <c r="B37" i="7" l="1"/>
  <c r="B40" i="7" s="1"/>
  <c r="B43" i="7" s="1"/>
  <c r="B46" i="7" s="1"/>
  <c r="B47" i="7" s="1"/>
  <c r="C37" i="7"/>
  <c r="C40" i="7" s="1"/>
  <c r="C43" i="7" s="1"/>
  <c r="C46" i="7" s="1"/>
  <c r="C47" i="7" s="1"/>
  <c r="I49" i="11"/>
  <c r="I48" i="11"/>
  <c r="I47" i="11"/>
  <c r="I44" i="10"/>
  <c r="I45" i="10"/>
  <c r="I46" i="10"/>
  <c r="I47" i="10"/>
  <c r="I44" i="5"/>
  <c r="I45" i="5"/>
  <c r="I46" i="5"/>
  <c r="J70" i="7"/>
  <c r="X49" i="9"/>
  <c r="X48" i="9"/>
  <c r="X47" i="9"/>
  <c r="S68" i="1"/>
  <c r="S67" i="1"/>
  <c r="S66" i="1"/>
  <c r="J72" i="7"/>
  <c r="J71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1" i="10"/>
  <c r="C42" i="10" s="1"/>
  <c r="C43" i="10" s="1"/>
  <c r="C44" i="10" s="1"/>
  <c r="C45" i="10" s="1"/>
  <c r="B41" i="10"/>
  <c r="B42" i="10" s="1"/>
  <c r="B43" i="10" s="1"/>
  <c r="B44" i="10" s="1"/>
  <c r="B45" i="10" s="1"/>
  <c r="C42" i="5"/>
  <c r="C43" i="5" s="1"/>
  <c r="C44" i="5" s="1"/>
  <c r="B42" i="5"/>
  <c r="B43" i="5" s="1"/>
  <c r="B44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7" i="7"/>
  <c r="C68" i="7" s="1"/>
  <c r="C69" i="7" s="1"/>
  <c r="C72" i="7" s="1"/>
  <c r="C73" i="7" s="1"/>
  <c r="C76" i="7" s="1"/>
  <c r="C77" i="7" s="1"/>
  <c r="C78" i="7" s="1"/>
  <c r="B67" i="7"/>
  <c r="B68" i="7" s="1"/>
  <c r="B69" i="7" s="1"/>
  <c r="B72" i="7" s="1"/>
  <c r="B73" i="7" s="1"/>
  <c r="B76" i="7" s="1"/>
  <c r="B77" i="7" s="1"/>
  <c r="B78" i="7" s="1"/>
  <c r="K56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6" i="10"/>
  <c r="D46" i="10"/>
  <c r="D51" i="9"/>
  <c r="S73" i="9"/>
  <c r="N73" i="9"/>
  <c r="I73" i="9"/>
  <c r="D73" i="9"/>
  <c r="D45" i="5"/>
  <c r="D65" i="5"/>
  <c r="D104" i="1"/>
  <c r="I104" i="1"/>
  <c r="N104" i="1"/>
  <c r="D106" i="7" l="1"/>
  <c r="D79" i="7" l="1"/>
  <c r="B73" i="1"/>
  <c r="B74" i="1" s="1"/>
</calcChain>
</file>

<file path=xl/sharedStrings.xml><?xml version="1.0" encoding="utf-8"?>
<sst xmlns="http://schemas.openxmlformats.org/spreadsheetml/2006/main" count="1153" uniqueCount="178">
  <si>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</si>
  <si>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</si>
  <si>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</si>
  <si>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</si>
  <si>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</si>
  <si>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</si>
  <si>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</si>
  <si>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</si>
  <si>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</si>
  <si>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</si>
  <si>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</si>
  <si>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</si>
  <si>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</si>
  <si>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</si>
  <si>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</si>
  <si>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</si>
  <si>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</si>
  <si>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</si>
  <si>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</si>
  <si>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</si>
  <si>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</si>
  <si>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</si>
  <si>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</si>
  <si>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</si>
  <si>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</si>
  <si>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</si>
  <si>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</si>
  <si>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</si>
  <si>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</si>
  <si>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</si>
  <si>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</si>
  <si>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</si>
  <si>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</si>
  <si>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</si>
  <si>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</si>
  <si>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</si>
  <si>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</si>
  <si>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</si>
  <si>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</si>
  <si>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</si>
  <si>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</si>
  <si>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</si>
  <si>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</si>
  <si>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</si>
  <si>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</si>
  <si>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</si>
  <si>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</si>
  <si>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</si>
  <si>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</si>
  <si>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</si>
  <si>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</si>
  <si>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</si>
  <si>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</si>
  <si>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</si>
  <si>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</si>
  <si>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</si>
  <si>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</si>
  <si>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</si>
  <si>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</si>
  <si>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</si>
  <si>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</si>
  <si>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</si>
  <si>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</si>
  <si>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</si>
  <si>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</si>
  <si>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</si>
  <si>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</si>
  <si>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</si>
  <si>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</si>
  <si>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</si>
  <si>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</si>
  <si>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</si>
  <si>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</si>
  <si>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</si>
  <si>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</si>
  <si>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</si>
  <si>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</si>
  <si>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</si>
  <si>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</si>
  <si>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</si>
  <si>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</si>
  <si>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</si>
  <si>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</si>
  <si>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</si>
  <si>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</si>
  <si>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</si>
  <si>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</si>
  <si>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</si>
  <si>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</si>
  <si>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</si>
  <si>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</si>
  <si>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</si>
  <si>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</si>
  <si>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</si>
  <si>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</si>
  <si>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</si>
  <si>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</si>
  <si>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</si>
  <si>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</si>
  <si>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</si>
  <si>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</si>
  <si>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</si>
  <si>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</si>
  <si>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</si>
  <si>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</si>
  <si>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</si>
  <si>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</si>
  <si>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</si>
  <si>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</si>
  <si>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</si>
  <si>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</si>
  <si>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</si>
  <si>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</si>
  <si>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</si>
  <si>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</si>
  <si>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</si>
  <si>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</si>
  <si>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</si>
  <si>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</si>
  <si>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</si>
  <si>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</si>
  <si>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</si>
  <si>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</si>
  <si>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</si>
  <si>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</si>
  <si>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</si>
  <si>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</si>
  <si>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</si>
  <si>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</si>
  <si>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</si>
  <si>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</si>
  <si>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</si>
  <si>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</si>
  <si>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</si>
  <si>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</si>
  <si>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</si>
  <si>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</si>
  <si>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</si>
  <si>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</si>
  <si>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</si>
  <si>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</si>
  <si>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</si>
  <si>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</si>
  <si>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</si>
  <si>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Team Building Activity Intro</t>
  </si>
  <si>
    <t>F24</t>
  </si>
  <si>
    <t>Concept Generation</t>
  </si>
  <si>
    <t>Client Meeting #2</t>
  </si>
  <si>
    <t>Risk Management</t>
  </si>
  <si>
    <t>Client Meeting #1 Intro</t>
  </si>
  <si>
    <t>Team Standard Agreement Intro</t>
  </si>
  <si>
    <t>Group Ideation Process Intro</t>
  </si>
  <si>
    <t>System Design Intro</t>
  </si>
  <si>
    <t>Safety Training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</si>
  <si>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</si>
  <si>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</si>
  <si>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</si>
  <si>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</si>
  <si>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</si>
  <si>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</si>
  <si>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</si>
  <si>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</si>
  <si>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</si>
  <si>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</si>
  <si>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</si>
  <si>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</si>
  <si>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</si>
  <si>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</si>
  <si>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</si>
  <si>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</si>
  <si>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</si>
  <si>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</si>
  <si>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</si>
  <si>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Project Description Review (15) 
Generate Project Needs (15)</t>
  </si>
  <si>
    <t>Schedule Intro</t>
  </si>
  <si>
    <t>CE Introduction (10)
PE Introduction (15)</t>
  </si>
  <si>
    <t>Client Meeting 1 – Kickoff Meeting </t>
  </si>
  <si>
    <t>Reflection on N&amp;R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</si>
</sst>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5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vertical="center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60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70</xdr:row>
      <xdr:rowOff>152400</xdr:rowOff>
    </xdr:from>
    <xdr:to>
      <xdr:col>5</xdr:col>
      <xdr:colOff>209567</xdr:colOff>
      <xdr:row>72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81</xdr:row>
      <xdr:rowOff>167640</xdr:rowOff>
    </xdr:from>
    <xdr:to>
      <xdr:col>3</xdr:col>
      <xdr:colOff>17</xdr:colOff>
      <xdr:row>83</xdr:row>
      <xdr:rowOff>53363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98</xdr:row>
      <xdr:rowOff>152400</xdr:rowOff>
    </xdr:from>
    <xdr:to>
      <xdr:col>5</xdr:col>
      <xdr:colOff>209567</xdr:colOff>
      <xdr:row>100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108</xdr:row>
      <xdr:rowOff>167640</xdr:rowOff>
    </xdr:from>
    <xdr:to>
      <xdr:col>3</xdr:col>
      <xdr:colOff>17</xdr:colOff>
      <xdr:row>110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66</xdr:row>
      <xdr:rowOff>104879</xdr:rowOff>
    </xdr:from>
    <xdr:to>
      <xdr:col>14</xdr:col>
      <xdr:colOff>77639</xdr:colOff>
      <xdr:row>67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68</xdr:row>
      <xdr:rowOff>914</xdr:rowOff>
    </xdr:from>
    <xdr:to>
      <xdr:col>14</xdr:col>
      <xdr:colOff>78200</xdr:colOff>
      <xdr:row>68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65</xdr:row>
      <xdr:rowOff>0</xdr:rowOff>
    </xdr:from>
    <xdr:to>
      <xdr:col>14</xdr:col>
      <xdr:colOff>80808</xdr:colOff>
      <xdr:row>65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67</xdr:row>
      <xdr:rowOff>74399</xdr:rowOff>
    </xdr:from>
    <xdr:to>
      <xdr:col>14</xdr:col>
      <xdr:colOff>230039</xdr:colOff>
      <xdr:row>67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68</xdr:row>
      <xdr:rowOff>153314</xdr:rowOff>
    </xdr:from>
    <xdr:to>
      <xdr:col>14</xdr:col>
      <xdr:colOff>230600</xdr:colOff>
      <xdr:row>69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65</xdr:row>
      <xdr:rowOff>152400</xdr:rowOff>
    </xdr:from>
    <xdr:to>
      <xdr:col>14</xdr:col>
      <xdr:colOff>233208</xdr:colOff>
      <xdr:row>66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68</xdr:row>
      <xdr:rowOff>43919</xdr:rowOff>
    </xdr:from>
    <xdr:to>
      <xdr:col>14</xdr:col>
      <xdr:colOff>382439</xdr:colOff>
      <xdr:row>68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69</xdr:row>
      <xdr:rowOff>122834</xdr:rowOff>
    </xdr:from>
    <xdr:to>
      <xdr:col>14</xdr:col>
      <xdr:colOff>383000</xdr:colOff>
      <xdr:row>70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66</xdr:row>
      <xdr:rowOff>121920</xdr:rowOff>
    </xdr:from>
    <xdr:to>
      <xdr:col>14</xdr:col>
      <xdr:colOff>385608</xdr:colOff>
      <xdr:row>67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69</xdr:row>
      <xdr:rowOff>13439</xdr:rowOff>
    </xdr:from>
    <xdr:to>
      <xdr:col>14</xdr:col>
      <xdr:colOff>534839</xdr:colOff>
      <xdr:row>69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70</xdr:row>
      <xdr:rowOff>92354</xdr:rowOff>
    </xdr:from>
    <xdr:to>
      <xdr:col>14</xdr:col>
      <xdr:colOff>535400</xdr:colOff>
      <xdr:row>70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67</xdr:row>
      <xdr:rowOff>91440</xdr:rowOff>
    </xdr:from>
    <xdr:to>
      <xdr:col>14</xdr:col>
      <xdr:colOff>538008</xdr:colOff>
      <xdr:row>67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69</xdr:row>
      <xdr:rowOff>165839</xdr:rowOff>
    </xdr:from>
    <xdr:to>
      <xdr:col>15</xdr:col>
      <xdr:colOff>77639</xdr:colOff>
      <xdr:row>70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71</xdr:row>
      <xdr:rowOff>61874</xdr:rowOff>
    </xdr:from>
    <xdr:to>
      <xdr:col>15</xdr:col>
      <xdr:colOff>78200</xdr:colOff>
      <xdr:row>71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68</xdr:row>
      <xdr:rowOff>60960</xdr:rowOff>
    </xdr:from>
    <xdr:to>
      <xdr:col>15</xdr:col>
      <xdr:colOff>80808</xdr:colOff>
      <xdr:row>68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70</xdr:row>
      <xdr:rowOff>135359</xdr:rowOff>
    </xdr:from>
    <xdr:to>
      <xdr:col>15</xdr:col>
      <xdr:colOff>230039</xdr:colOff>
      <xdr:row>71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72</xdr:row>
      <xdr:rowOff>31394</xdr:rowOff>
    </xdr:from>
    <xdr:to>
      <xdr:col>15</xdr:col>
      <xdr:colOff>230600</xdr:colOff>
      <xdr:row>72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69</xdr:row>
      <xdr:rowOff>30480</xdr:rowOff>
    </xdr:from>
    <xdr:to>
      <xdr:col>15</xdr:col>
      <xdr:colOff>233208</xdr:colOff>
      <xdr:row>69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71</xdr:row>
      <xdr:rowOff>104879</xdr:rowOff>
    </xdr:from>
    <xdr:to>
      <xdr:col>15</xdr:col>
      <xdr:colOff>382439</xdr:colOff>
      <xdr:row>72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73</xdr:row>
      <xdr:rowOff>914</xdr:rowOff>
    </xdr:from>
    <xdr:to>
      <xdr:col>15</xdr:col>
      <xdr:colOff>383000</xdr:colOff>
      <xdr:row>73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70</xdr:row>
      <xdr:rowOff>0</xdr:rowOff>
    </xdr:from>
    <xdr:to>
      <xdr:col>15</xdr:col>
      <xdr:colOff>385608</xdr:colOff>
      <xdr:row>70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68</xdr:row>
      <xdr:rowOff>36299</xdr:rowOff>
    </xdr:from>
    <xdr:to>
      <xdr:col>3</xdr:col>
      <xdr:colOff>828489</xdr:colOff>
      <xdr:row>68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54254</xdr:rowOff>
    </xdr:from>
    <xdr:to>
      <xdr:col>3</xdr:col>
      <xdr:colOff>828770</xdr:colOff>
      <xdr:row>65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71</xdr:row>
      <xdr:rowOff>60960</xdr:rowOff>
    </xdr:from>
    <xdr:to>
      <xdr:col>3</xdr:col>
      <xdr:colOff>825829</xdr:colOff>
      <xdr:row>71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61874</xdr:rowOff>
    </xdr:from>
    <xdr:to>
      <xdr:col>3</xdr:col>
      <xdr:colOff>828770</xdr:colOff>
      <xdr:row>66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50995</xdr:rowOff>
    </xdr:from>
    <xdr:to>
      <xdr:col>3</xdr:col>
      <xdr:colOff>825829</xdr:colOff>
      <xdr:row>72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60702</xdr:rowOff>
    </xdr:from>
    <xdr:to>
      <xdr:col>3</xdr:col>
      <xdr:colOff>828770</xdr:colOff>
      <xdr:row>67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70</xdr:row>
      <xdr:rowOff>121920</xdr:rowOff>
    </xdr:from>
    <xdr:to>
      <xdr:col>11</xdr:col>
      <xdr:colOff>385608</xdr:colOff>
      <xdr:row>71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73</xdr:row>
      <xdr:rowOff>13439</xdr:rowOff>
    </xdr:from>
    <xdr:to>
      <xdr:col>11</xdr:col>
      <xdr:colOff>534839</xdr:colOff>
      <xdr:row>73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71</xdr:row>
      <xdr:rowOff>91440</xdr:rowOff>
    </xdr:from>
    <xdr:to>
      <xdr:col>11</xdr:col>
      <xdr:colOff>538008</xdr:colOff>
      <xdr:row>71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73</xdr:row>
      <xdr:rowOff>165839</xdr:rowOff>
    </xdr:from>
    <xdr:to>
      <xdr:col>12</xdr:col>
      <xdr:colOff>77639</xdr:colOff>
      <xdr:row>74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56598</xdr:rowOff>
    </xdr:from>
    <xdr:to>
      <xdr:col>3</xdr:col>
      <xdr:colOff>828770</xdr:colOff>
      <xdr:row>76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72</xdr:row>
      <xdr:rowOff>60960</xdr:rowOff>
    </xdr:from>
    <xdr:to>
      <xdr:col>12</xdr:col>
      <xdr:colOff>80808</xdr:colOff>
      <xdr:row>72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74</xdr:row>
      <xdr:rowOff>135359</xdr:rowOff>
    </xdr:from>
    <xdr:to>
      <xdr:col>12</xdr:col>
      <xdr:colOff>230039</xdr:colOff>
      <xdr:row>75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75</xdr:row>
      <xdr:rowOff>54254</xdr:rowOff>
    </xdr:from>
    <xdr:to>
      <xdr:col>3</xdr:col>
      <xdr:colOff>828770</xdr:colOff>
      <xdr:row>75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73</xdr:row>
      <xdr:rowOff>30480</xdr:rowOff>
    </xdr:from>
    <xdr:to>
      <xdr:col>12</xdr:col>
      <xdr:colOff>233208</xdr:colOff>
      <xdr:row>73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75</xdr:row>
      <xdr:rowOff>104879</xdr:rowOff>
    </xdr:from>
    <xdr:to>
      <xdr:col>12</xdr:col>
      <xdr:colOff>382439</xdr:colOff>
      <xdr:row>76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77</xdr:row>
      <xdr:rowOff>914</xdr:rowOff>
    </xdr:from>
    <xdr:to>
      <xdr:col>12</xdr:col>
      <xdr:colOff>383000</xdr:colOff>
      <xdr:row>77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74</xdr:row>
      <xdr:rowOff>0</xdr:rowOff>
    </xdr:from>
    <xdr:to>
      <xdr:col>12</xdr:col>
      <xdr:colOff>385608</xdr:colOff>
      <xdr:row>74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42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50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35</xdr:row>
      <xdr:rowOff>42303</xdr:rowOff>
    </xdr:from>
    <xdr:to>
      <xdr:col>3</xdr:col>
      <xdr:colOff>813515</xdr:colOff>
      <xdr:row>35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29</xdr:row>
      <xdr:rowOff>0</xdr:rowOff>
    </xdr:from>
    <xdr:to>
      <xdr:col>14</xdr:col>
      <xdr:colOff>80808</xdr:colOff>
      <xdr:row>29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59390</xdr:rowOff>
    </xdr:from>
    <xdr:to>
      <xdr:col>3</xdr:col>
      <xdr:colOff>813515</xdr:colOff>
      <xdr:row>36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37</xdr:row>
      <xdr:rowOff>0</xdr:rowOff>
    </xdr:from>
    <xdr:to>
      <xdr:col>14</xdr:col>
      <xdr:colOff>230600</xdr:colOff>
      <xdr:row>37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29</xdr:row>
      <xdr:rowOff>152400</xdr:rowOff>
    </xdr:from>
    <xdr:to>
      <xdr:col>14</xdr:col>
      <xdr:colOff>233208</xdr:colOff>
      <xdr:row>30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37</xdr:row>
      <xdr:rowOff>122834</xdr:rowOff>
    </xdr:from>
    <xdr:to>
      <xdr:col>14</xdr:col>
      <xdr:colOff>383000</xdr:colOff>
      <xdr:row>38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30</xdr:row>
      <xdr:rowOff>121920</xdr:rowOff>
    </xdr:from>
    <xdr:to>
      <xdr:col>14</xdr:col>
      <xdr:colOff>385608</xdr:colOff>
      <xdr:row>31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32</xdr:row>
      <xdr:rowOff>51539</xdr:rowOff>
    </xdr:from>
    <xdr:to>
      <xdr:col>3</xdr:col>
      <xdr:colOff>813515</xdr:colOff>
      <xdr:row>32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38</xdr:row>
      <xdr:rowOff>92354</xdr:rowOff>
    </xdr:from>
    <xdr:to>
      <xdr:col>14</xdr:col>
      <xdr:colOff>535400</xdr:colOff>
      <xdr:row>38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31</xdr:row>
      <xdr:rowOff>91440</xdr:rowOff>
    </xdr:from>
    <xdr:to>
      <xdr:col>14</xdr:col>
      <xdr:colOff>538008</xdr:colOff>
      <xdr:row>31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42</xdr:row>
      <xdr:rowOff>59621</xdr:rowOff>
    </xdr:from>
    <xdr:to>
      <xdr:col>3</xdr:col>
      <xdr:colOff>813515</xdr:colOff>
      <xdr:row>42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39</xdr:row>
      <xdr:rowOff>61874</xdr:rowOff>
    </xdr:from>
    <xdr:to>
      <xdr:col>15</xdr:col>
      <xdr:colOff>78200</xdr:colOff>
      <xdr:row>39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38</xdr:row>
      <xdr:rowOff>135359</xdr:rowOff>
    </xdr:from>
    <xdr:to>
      <xdr:col>15</xdr:col>
      <xdr:colOff>230039</xdr:colOff>
      <xdr:row>39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42</xdr:row>
      <xdr:rowOff>31394</xdr:rowOff>
    </xdr:from>
    <xdr:to>
      <xdr:col>15</xdr:col>
      <xdr:colOff>230600</xdr:colOff>
      <xdr:row>42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37</xdr:row>
      <xdr:rowOff>30480</xdr:rowOff>
    </xdr:from>
    <xdr:to>
      <xdr:col>15</xdr:col>
      <xdr:colOff>233208</xdr:colOff>
      <xdr:row>37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43</xdr:row>
      <xdr:rowOff>914</xdr:rowOff>
    </xdr:from>
    <xdr:to>
      <xdr:col>15</xdr:col>
      <xdr:colOff>383000</xdr:colOff>
      <xdr:row>43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38</xdr:row>
      <xdr:rowOff>0</xdr:rowOff>
    </xdr:from>
    <xdr:to>
      <xdr:col>15</xdr:col>
      <xdr:colOff>385608</xdr:colOff>
      <xdr:row>38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29</xdr:row>
      <xdr:rowOff>54254</xdr:rowOff>
    </xdr:from>
    <xdr:to>
      <xdr:col>3</xdr:col>
      <xdr:colOff>813176</xdr:colOff>
      <xdr:row>29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61874</xdr:rowOff>
    </xdr:from>
    <xdr:to>
      <xdr:col>3</xdr:col>
      <xdr:colOff>813796</xdr:colOff>
      <xdr:row>30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246575</xdr:rowOff>
    </xdr:from>
    <xdr:to>
      <xdr:col>3</xdr:col>
      <xdr:colOff>810855</xdr:colOff>
      <xdr:row>42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60702</xdr:rowOff>
    </xdr:from>
    <xdr:to>
      <xdr:col>3</xdr:col>
      <xdr:colOff>813796</xdr:colOff>
      <xdr:row>31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38</xdr:row>
      <xdr:rowOff>121920</xdr:rowOff>
    </xdr:from>
    <xdr:to>
      <xdr:col>11</xdr:col>
      <xdr:colOff>385608</xdr:colOff>
      <xdr:row>39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13439</xdr:rowOff>
    </xdr:from>
    <xdr:to>
      <xdr:col>11</xdr:col>
      <xdr:colOff>534839</xdr:colOff>
      <xdr:row>43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423949</xdr:rowOff>
    </xdr:from>
    <xdr:to>
      <xdr:col>3</xdr:col>
      <xdr:colOff>810855</xdr:colOff>
      <xdr:row>42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165839</xdr:rowOff>
    </xdr:from>
    <xdr:to>
      <xdr:col>12</xdr:col>
      <xdr:colOff>77639</xdr:colOff>
      <xdr:row>44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56598</xdr:rowOff>
    </xdr:from>
    <xdr:to>
      <xdr:col>3</xdr:col>
      <xdr:colOff>813796</xdr:colOff>
      <xdr:row>46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60960</xdr:rowOff>
    </xdr:from>
    <xdr:to>
      <xdr:col>12</xdr:col>
      <xdr:colOff>80808</xdr:colOff>
      <xdr:row>42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135359</xdr:rowOff>
    </xdr:from>
    <xdr:to>
      <xdr:col>12</xdr:col>
      <xdr:colOff>230039</xdr:colOff>
      <xdr:row>45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45</xdr:row>
      <xdr:rowOff>54254</xdr:rowOff>
    </xdr:from>
    <xdr:to>
      <xdr:col>3</xdr:col>
      <xdr:colOff>813796</xdr:colOff>
      <xdr:row>45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30480</xdr:rowOff>
    </xdr:from>
    <xdr:to>
      <xdr:col>12</xdr:col>
      <xdr:colOff>233208</xdr:colOff>
      <xdr:row>43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45</xdr:row>
      <xdr:rowOff>104879</xdr:rowOff>
    </xdr:from>
    <xdr:to>
      <xdr:col>12</xdr:col>
      <xdr:colOff>382439</xdr:colOff>
      <xdr:row>46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0</xdr:rowOff>
    </xdr:from>
    <xdr:to>
      <xdr:col>12</xdr:col>
      <xdr:colOff>385608</xdr:colOff>
      <xdr:row>44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53082</xdr:rowOff>
    </xdr:from>
    <xdr:to>
      <xdr:col>3</xdr:col>
      <xdr:colOff>828770</xdr:colOff>
      <xdr:row>63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43738</xdr:rowOff>
    </xdr:from>
    <xdr:to>
      <xdr:col>3</xdr:col>
      <xdr:colOff>810855</xdr:colOff>
      <xdr:row>39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29</xdr:row>
      <xdr:rowOff>68109</xdr:rowOff>
    </xdr:from>
    <xdr:to>
      <xdr:col>3</xdr:col>
      <xdr:colOff>813796</xdr:colOff>
      <xdr:row>29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75729</xdr:rowOff>
    </xdr:from>
    <xdr:to>
      <xdr:col>3</xdr:col>
      <xdr:colOff>813176</xdr:colOff>
      <xdr:row>30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18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56598</xdr:rowOff>
    </xdr:from>
    <xdr:to>
      <xdr:col>3</xdr:col>
      <xdr:colOff>813796</xdr:colOff>
      <xdr:row>14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13</xdr:row>
      <xdr:rowOff>54254</xdr:rowOff>
    </xdr:from>
    <xdr:to>
      <xdr:col>3</xdr:col>
      <xdr:colOff>813796</xdr:colOff>
      <xdr:row>13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722023</xdr:colOff>
      <xdr:row>10</xdr:row>
      <xdr:rowOff>149444</xdr:rowOff>
    </xdr:from>
    <xdr:to>
      <xdr:col>3</xdr:col>
      <xdr:colOff>799661</xdr:colOff>
      <xdr:row>10</xdr:row>
      <xdr:rowOff>230155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32168" y="195053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14</xdr:row>
      <xdr:rowOff>20878</xdr:rowOff>
    </xdr:from>
    <xdr:to>
      <xdr:col>10</xdr:col>
      <xdr:colOff>346035</xdr:colOff>
      <xdr:row>14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14</xdr:row>
      <xdr:rowOff>21290</xdr:rowOff>
    </xdr:from>
    <xdr:to>
      <xdr:col>10</xdr:col>
      <xdr:colOff>676355</xdr:colOff>
      <xdr:row>14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39</xdr:row>
      <xdr:rowOff>151409</xdr:rowOff>
    </xdr:from>
    <xdr:to>
      <xdr:col>3</xdr:col>
      <xdr:colOff>809366</xdr:colOff>
      <xdr:row>40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40</xdr:row>
      <xdr:rowOff>120929</xdr:rowOff>
    </xdr:from>
    <xdr:to>
      <xdr:col>3</xdr:col>
      <xdr:colOff>961766</xdr:colOff>
      <xdr:row>41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14</xdr:row>
      <xdr:rowOff>46634</xdr:rowOff>
    </xdr:from>
    <xdr:to>
      <xdr:col>10</xdr:col>
      <xdr:colOff>942716</xdr:colOff>
      <xdr:row>14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743497</xdr:colOff>
      <xdr:row>12</xdr:row>
      <xdr:rowOff>59390</xdr:rowOff>
    </xdr:from>
    <xdr:to>
      <xdr:col>3</xdr:col>
      <xdr:colOff>821135</xdr:colOff>
      <xdr:row>12</xdr:row>
      <xdr:rowOff>140101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D1DDE20-8ABB-4112-8A7C-D2B64F9D72F8}"/>
            </a:ext>
          </a:extLst>
        </xdr:cNvPr>
        <xdr:cNvSpPr/>
      </xdr:nvSpPr>
      <xdr:spPr>
        <a:xfrm>
          <a:off x="2252257" y="243683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750216</xdr:colOff>
      <xdr:row>11</xdr:row>
      <xdr:rowOff>69494</xdr:rowOff>
    </xdr:from>
    <xdr:to>
      <xdr:col>3</xdr:col>
      <xdr:colOff>828416</xdr:colOff>
      <xdr:row>11</xdr:row>
      <xdr:rowOff>141927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64A8B56-B10E-4A6F-A868-747D9C289BF0}"/>
            </a:ext>
          </a:extLst>
        </xdr:cNvPr>
        <xdr:cNvSpPr/>
      </xdr:nvSpPr>
      <xdr:spPr>
        <a:xfrm>
          <a:off x="2258976" y="2264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32</xdr:row>
      <xdr:rowOff>104879</xdr:rowOff>
    </xdr:from>
    <xdr:to>
      <xdr:col>16</xdr:col>
      <xdr:colOff>77639</xdr:colOff>
      <xdr:row>33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38</xdr:row>
      <xdr:rowOff>56794</xdr:rowOff>
    </xdr:from>
    <xdr:to>
      <xdr:col>3</xdr:col>
      <xdr:colOff>820549</xdr:colOff>
      <xdr:row>38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37</xdr:row>
      <xdr:rowOff>60960</xdr:rowOff>
    </xdr:from>
    <xdr:to>
      <xdr:col>3</xdr:col>
      <xdr:colOff>817608</xdr:colOff>
      <xdr:row>37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33</xdr:row>
      <xdr:rowOff>74399</xdr:rowOff>
    </xdr:from>
    <xdr:to>
      <xdr:col>16</xdr:col>
      <xdr:colOff>230039</xdr:colOff>
      <xdr:row>33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34</xdr:row>
      <xdr:rowOff>153314</xdr:rowOff>
    </xdr:from>
    <xdr:to>
      <xdr:col>16</xdr:col>
      <xdr:colOff>230600</xdr:colOff>
      <xdr:row>35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152400</xdr:rowOff>
    </xdr:from>
    <xdr:to>
      <xdr:col>8</xdr:col>
      <xdr:colOff>825028</xdr:colOff>
      <xdr:row>35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34</xdr:row>
      <xdr:rowOff>43919</xdr:rowOff>
    </xdr:from>
    <xdr:to>
      <xdr:col>16</xdr:col>
      <xdr:colOff>382439</xdr:colOff>
      <xdr:row>34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35</xdr:row>
      <xdr:rowOff>122834</xdr:rowOff>
    </xdr:from>
    <xdr:to>
      <xdr:col>16</xdr:col>
      <xdr:colOff>383000</xdr:colOff>
      <xdr:row>36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32</xdr:row>
      <xdr:rowOff>160020</xdr:rowOff>
    </xdr:from>
    <xdr:to>
      <xdr:col>3</xdr:col>
      <xdr:colOff>817608</xdr:colOff>
      <xdr:row>33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35</xdr:row>
      <xdr:rowOff>13439</xdr:rowOff>
    </xdr:from>
    <xdr:to>
      <xdr:col>16</xdr:col>
      <xdr:colOff>534839</xdr:colOff>
      <xdr:row>35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36</xdr:row>
      <xdr:rowOff>92354</xdr:rowOff>
    </xdr:from>
    <xdr:to>
      <xdr:col>16</xdr:col>
      <xdr:colOff>535400</xdr:colOff>
      <xdr:row>36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35</xdr:row>
      <xdr:rowOff>165839</xdr:rowOff>
    </xdr:from>
    <xdr:to>
      <xdr:col>17</xdr:col>
      <xdr:colOff>77639</xdr:colOff>
      <xdr:row>36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37</xdr:row>
      <xdr:rowOff>61874</xdr:rowOff>
    </xdr:from>
    <xdr:to>
      <xdr:col>17</xdr:col>
      <xdr:colOff>78200</xdr:colOff>
      <xdr:row>37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60960</xdr:rowOff>
    </xdr:from>
    <xdr:to>
      <xdr:col>3</xdr:col>
      <xdr:colOff>817608</xdr:colOff>
      <xdr:row>35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36</xdr:row>
      <xdr:rowOff>135359</xdr:rowOff>
    </xdr:from>
    <xdr:to>
      <xdr:col>17</xdr:col>
      <xdr:colOff>230039</xdr:colOff>
      <xdr:row>37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38</xdr:row>
      <xdr:rowOff>31394</xdr:rowOff>
    </xdr:from>
    <xdr:to>
      <xdr:col>17</xdr:col>
      <xdr:colOff>230600</xdr:colOff>
      <xdr:row>38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64770</xdr:rowOff>
    </xdr:from>
    <xdr:to>
      <xdr:col>8</xdr:col>
      <xdr:colOff>825028</xdr:colOff>
      <xdr:row>33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37</xdr:row>
      <xdr:rowOff>104879</xdr:rowOff>
    </xdr:from>
    <xdr:to>
      <xdr:col>17</xdr:col>
      <xdr:colOff>382439</xdr:colOff>
      <xdr:row>38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39</xdr:row>
      <xdr:rowOff>914</xdr:rowOff>
    </xdr:from>
    <xdr:to>
      <xdr:col>17</xdr:col>
      <xdr:colOff>383000</xdr:colOff>
      <xdr:row>40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32</xdr:row>
      <xdr:rowOff>58420</xdr:rowOff>
    </xdr:from>
    <xdr:to>
      <xdr:col>8</xdr:col>
      <xdr:colOff>825028</xdr:colOff>
      <xdr:row>32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12</xdr:row>
      <xdr:rowOff>147320</xdr:rowOff>
    </xdr:from>
    <xdr:to>
      <xdr:col>3</xdr:col>
      <xdr:colOff>817608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54050" y="2334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55033</xdr:rowOff>
    </xdr:from>
    <xdr:to>
      <xdr:col>3</xdr:col>
      <xdr:colOff>817608</xdr:colOff>
      <xdr:row>13</xdr:row>
      <xdr:rowOff>134963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12057180" y="5669068"/>
          <a:ext cx="373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735765</xdr:colOff>
      <xdr:row>14</xdr:row>
      <xdr:rowOff>229235</xdr:rowOff>
    </xdr:from>
    <xdr:to>
      <xdr:col>3</xdr:col>
      <xdr:colOff>817608</xdr:colOff>
      <xdr:row>14</xdr:row>
      <xdr:rowOff>307260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40715" y="312483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15</xdr:row>
      <xdr:rowOff>40784</xdr:rowOff>
    </xdr:from>
    <xdr:to>
      <xdr:col>3</xdr:col>
      <xdr:colOff>820249</xdr:colOff>
      <xdr:row>15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13</xdr:row>
      <xdr:rowOff>135358</xdr:rowOff>
    </xdr:from>
    <xdr:to>
      <xdr:col>3</xdr:col>
      <xdr:colOff>837001</xdr:colOff>
      <xdr:row>13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9</xdr:row>
      <xdr:rowOff>142240</xdr:rowOff>
    </xdr:from>
    <xdr:to>
      <xdr:col>8</xdr:col>
      <xdr:colOff>800475</xdr:colOff>
      <xdr:row>9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12</xdr:row>
      <xdr:rowOff>177800</xdr:rowOff>
    </xdr:from>
    <xdr:to>
      <xdr:col>8</xdr:col>
      <xdr:colOff>822488</xdr:colOff>
      <xdr:row>12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147320</xdr:rowOff>
    </xdr:from>
    <xdr:to>
      <xdr:col>8</xdr:col>
      <xdr:colOff>822488</xdr:colOff>
      <xdr:row>13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177800</xdr:rowOff>
    </xdr:from>
    <xdr:to>
      <xdr:col>3</xdr:col>
      <xdr:colOff>814238</xdr:colOff>
      <xdr:row>8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12</xdr:row>
      <xdr:rowOff>143933</xdr:rowOff>
    </xdr:from>
    <xdr:to>
      <xdr:col>3</xdr:col>
      <xdr:colOff>834341</xdr:colOff>
      <xdr:row>12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8</xdr:row>
      <xdr:rowOff>169333</xdr:rowOff>
    </xdr:from>
    <xdr:to>
      <xdr:col>8</xdr:col>
      <xdr:colOff>788621</xdr:colOff>
      <xdr:row>8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43</xdr:row>
      <xdr:rowOff>58064</xdr:rowOff>
    </xdr:from>
    <xdr:to>
      <xdr:col>3</xdr:col>
      <xdr:colOff>841328</xdr:colOff>
      <xdr:row>43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41</xdr:row>
      <xdr:rowOff>49530</xdr:rowOff>
    </xdr:from>
    <xdr:to>
      <xdr:col>3</xdr:col>
      <xdr:colOff>838387</xdr:colOff>
      <xdr:row>41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41</xdr:row>
      <xdr:rowOff>74399</xdr:rowOff>
    </xdr:from>
    <xdr:to>
      <xdr:col>11</xdr:col>
      <xdr:colOff>230039</xdr:colOff>
      <xdr:row>41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46634</xdr:rowOff>
    </xdr:from>
    <xdr:to>
      <xdr:col>3</xdr:col>
      <xdr:colOff>841328</xdr:colOff>
      <xdr:row>40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135255</xdr:rowOff>
    </xdr:from>
    <xdr:to>
      <xdr:col>3</xdr:col>
      <xdr:colOff>838387</xdr:colOff>
      <xdr:row>42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43919</xdr:rowOff>
    </xdr:from>
    <xdr:to>
      <xdr:col>11</xdr:col>
      <xdr:colOff>382439</xdr:colOff>
      <xdr:row>42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39</xdr:row>
      <xdr:rowOff>61874</xdr:rowOff>
    </xdr:from>
    <xdr:to>
      <xdr:col>3</xdr:col>
      <xdr:colOff>841328</xdr:colOff>
      <xdr:row>39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40</xdr:row>
      <xdr:rowOff>121920</xdr:rowOff>
    </xdr:from>
    <xdr:to>
      <xdr:col>11</xdr:col>
      <xdr:colOff>385608</xdr:colOff>
      <xdr:row>41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196319</xdr:rowOff>
    </xdr:from>
    <xdr:to>
      <xdr:col>11</xdr:col>
      <xdr:colOff>534839</xdr:colOff>
      <xdr:row>42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43</xdr:row>
      <xdr:rowOff>115214</xdr:rowOff>
    </xdr:from>
    <xdr:to>
      <xdr:col>11</xdr:col>
      <xdr:colOff>535400</xdr:colOff>
      <xdr:row>44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41</xdr:row>
      <xdr:rowOff>91440</xdr:rowOff>
    </xdr:from>
    <xdr:to>
      <xdr:col>11</xdr:col>
      <xdr:colOff>538008</xdr:colOff>
      <xdr:row>41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5819</xdr:rowOff>
    </xdr:from>
    <xdr:to>
      <xdr:col>12</xdr:col>
      <xdr:colOff>77639</xdr:colOff>
      <xdr:row>43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45</xdr:row>
      <xdr:rowOff>84734</xdr:rowOff>
    </xdr:from>
    <xdr:to>
      <xdr:col>12</xdr:col>
      <xdr:colOff>78200</xdr:colOff>
      <xdr:row>45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60960</xdr:rowOff>
    </xdr:from>
    <xdr:to>
      <xdr:col>12</xdr:col>
      <xdr:colOff>80808</xdr:colOff>
      <xdr:row>42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43</xdr:row>
      <xdr:rowOff>158219</xdr:rowOff>
    </xdr:from>
    <xdr:to>
      <xdr:col>12</xdr:col>
      <xdr:colOff>230039</xdr:colOff>
      <xdr:row>45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46</xdr:row>
      <xdr:rowOff>54254</xdr:rowOff>
    </xdr:from>
    <xdr:to>
      <xdr:col>12</xdr:col>
      <xdr:colOff>230600</xdr:colOff>
      <xdr:row>46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42</xdr:row>
      <xdr:rowOff>213360</xdr:rowOff>
    </xdr:from>
    <xdr:to>
      <xdr:col>12</xdr:col>
      <xdr:colOff>233208</xdr:colOff>
      <xdr:row>42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45</xdr:row>
      <xdr:rowOff>127739</xdr:rowOff>
    </xdr:from>
    <xdr:to>
      <xdr:col>12</xdr:col>
      <xdr:colOff>382439</xdr:colOff>
      <xdr:row>46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23774</xdr:rowOff>
    </xdr:from>
    <xdr:to>
      <xdr:col>12</xdr:col>
      <xdr:colOff>383000</xdr:colOff>
      <xdr:row>47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22860</xdr:rowOff>
    </xdr:from>
    <xdr:to>
      <xdr:col>12</xdr:col>
      <xdr:colOff>385608</xdr:colOff>
      <xdr:row>43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46</xdr:row>
      <xdr:rowOff>160020</xdr:rowOff>
    </xdr:from>
    <xdr:to>
      <xdr:col>1</xdr:col>
      <xdr:colOff>38117</xdr:colOff>
      <xdr:row>48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40</xdr:row>
      <xdr:rowOff>167640</xdr:rowOff>
    </xdr:from>
    <xdr:to>
      <xdr:col>5</xdr:col>
      <xdr:colOff>285767</xdr:colOff>
      <xdr:row>40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66</xdr:row>
      <xdr:rowOff>160020</xdr:rowOff>
    </xdr:from>
    <xdr:to>
      <xdr:col>1</xdr:col>
      <xdr:colOff>38117</xdr:colOff>
      <xdr:row>68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39</xdr:row>
      <xdr:rowOff>51539</xdr:rowOff>
    </xdr:from>
    <xdr:to>
      <xdr:col>3</xdr:col>
      <xdr:colOff>863248</xdr:colOff>
      <xdr:row>39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44</xdr:row>
      <xdr:rowOff>54254</xdr:rowOff>
    </xdr:from>
    <xdr:to>
      <xdr:col>3</xdr:col>
      <xdr:colOff>863529</xdr:colOff>
      <xdr:row>44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40</xdr:row>
      <xdr:rowOff>243840</xdr:rowOff>
    </xdr:from>
    <xdr:to>
      <xdr:col>3</xdr:col>
      <xdr:colOff>860588</xdr:colOff>
      <xdr:row>40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40</xdr:row>
      <xdr:rowOff>440159</xdr:rowOff>
    </xdr:from>
    <xdr:to>
      <xdr:col>12</xdr:col>
      <xdr:colOff>230039</xdr:colOff>
      <xdr:row>40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41</xdr:row>
      <xdr:rowOff>153314</xdr:rowOff>
    </xdr:from>
    <xdr:to>
      <xdr:col>12</xdr:col>
      <xdr:colOff>230600</xdr:colOff>
      <xdr:row>42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53340</xdr:rowOff>
    </xdr:from>
    <xdr:to>
      <xdr:col>3</xdr:col>
      <xdr:colOff>860588</xdr:colOff>
      <xdr:row>41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41</xdr:row>
      <xdr:rowOff>43919</xdr:rowOff>
    </xdr:from>
    <xdr:to>
      <xdr:col>12</xdr:col>
      <xdr:colOff>382439</xdr:colOff>
      <xdr:row>41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42</xdr:row>
      <xdr:rowOff>122834</xdr:rowOff>
    </xdr:from>
    <xdr:to>
      <xdr:col>12</xdr:col>
      <xdr:colOff>383000</xdr:colOff>
      <xdr:row>43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45720</xdr:rowOff>
    </xdr:from>
    <xdr:to>
      <xdr:col>3</xdr:col>
      <xdr:colOff>860588</xdr:colOff>
      <xdr:row>42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42</xdr:row>
      <xdr:rowOff>13439</xdr:rowOff>
    </xdr:from>
    <xdr:to>
      <xdr:col>12</xdr:col>
      <xdr:colOff>534839</xdr:colOff>
      <xdr:row>42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43</xdr:row>
      <xdr:rowOff>92354</xdr:rowOff>
    </xdr:from>
    <xdr:to>
      <xdr:col>12</xdr:col>
      <xdr:colOff>535400</xdr:colOff>
      <xdr:row>43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68580</xdr:rowOff>
    </xdr:from>
    <xdr:to>
      <xdr:col>3</xdr:col>
      <xdr:colOff>860588</xdr:colOff>
      <xdr:row>43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42</xdr:row>
      <xdr:rowOff>165839</xdr:rowOff>
    </xdr:from>
    <xdr:to>
      <xdr:col>13</xdr:col>
      <xdr:colOff>77639</xdr:colOff>
      <xdr:row>43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44</xdr:row>
      <xdr:rowOff>61874</xdr:rowOff>
    </xdr:from>
    <xdr:to>
      <xdr:col>13</xdr:col>
      <xdr:colOff>78200</xdr:colOff>
      <xdr:row>44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41</xdr:row>
      <xdr:rowOff>60960</xdr:rowOff>
    </xdr:from>
    <xdr:to>
      <xdr:col>13</xdr:col>
      <xdr:colOff>80808</xdr:colOff>
      <xdr:row>41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43</xdr:row>
      <xdr:rowOff>135359</xdr:rowOff>
    </xdr:from>
    <xdr:to>
      <xdr:col>13</xdr:col>
      <xdr:colOff>230039</xdr:colOff>
      <xdr:row>44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46</xdr:row>
      <xdr:rowOff>31394</xdr:rowOff>
    </xdr:from>
    <xdr:to>
      <xdr:col>13</xdr:col>
      <xdr:colOff>230600</xdr:colOff>
      <xdr:row>46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42</xdr:row>
      <xdr:rowOff>30480</xdr:rowOff>
    </xdr:from>
    <xdr:to>
      <xdr:col>13</xdr:col>
      <xdr:colOff>233208</xdr:colOff>
      <xdr:row>42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44</xdr:row>
      <xdr:rowOff>104879</xdr:rowOff>
    </xdr:from>
    <xdr:to>
      <xdr:col>13</xdr:col>
      <xdr:colOff>382439</xdr:colOff>
      <xdr:row>45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47</xdr:row>
      <xdr:rowOff>914</xdr:rowOff>
    </xdr:from>
    <xdr:to>
      <xdr:col>13</xdr:col>
      <xdr:colOff>383000</xdr:colOff>
      <xdr:row>47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43</xdr:row>
      <xdr:rowOff>0</xdr:rowOff>
    </xdr:from>
    <xdr:to>
      <xdr:col>13</xdr:col>
      <xdr:colOff>385608</xdr:colOff>
      <xdr:row>43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9</xdr:row>
      <xdr:rowOff>54254</xdr:rowOff>
    </xdr:from>
    <xdr:to>
      <xdr:col>3</xdr:col>
      <xdr:colOff>863529</xdr:colOff>
      <xdr:row>9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8</xdr:row>
      <xdr:rowOff>396240</xdr:rowOff>
    </xdr:from>
    <xdr:to>
      <xdr:col>3</xdr:col>
      <xdr:colOff>845348</xdr:colOff>
      <xdr:row>8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11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36</xdr:row>
      <xdr:rowOff>237068</xdr:rowOff>
    </xdr:from>
    <xdr:to>
      <xdr:col>3</xdr:col>
      <xdr:colOff>838551</xdr:colOff>
      <xdr:row>36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0"/>
  <sheetViews>
    <sheetView showGridLines="0" tabSelected="1" zoomScale="110" zoomScaleNormal="11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145</v>
      </c>
    </row>
    <row r="2" spans="1:10" ht="14.4" customHeight="1" x14ac:dyDescent="0.3">
      <c r="B2" s="171">
        <v>1</v>
      </c>
      <c r="C2" s="171"/>
      <c r="E2" s="129" t="s">
        <v>136</v>
      </c>
      <c r="F2" s="6"/>
      <c r="G2" s="6"/>
    </row>
    <row r="3" spans="1:10" ht="14.4" customHeight="1" x14ac:dyDescent="0.3">
      <c r="B3" s="171"/>
      <c r="C3" s="171"/>
      <c r="E3" s="130" t="s">
        <v>129</v>
      </c>
      <c r="F3" s="6"/>
      <c r="G3" s="6"/>
    </row>
    <row r="4" spans="1:10" ht="14.4" customHeight="1" x14ac:dyDescent="0.3">
      <c r="B4" s="171"/>
      <c r="C4" s="171"/>
      <c r="D4" s="69"/>
      <c r="E4" s="69"/>
    </row>
    <row r="5" spans="1:10" x14ac:dyDescent="0.3">
      <c r="E5" s="10"/>
      <c r="H5" t="s">
        <v>98</v>
      </c>
    </row>
    <row r="6" spans="1:10" x14ac:dyDescent="0.3">
      <c r="B6" s="172" t="s">
        <v>4</v>
      </c>
      <c r="C6" s="172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SUMIF(H$7:H$15,"=p",D$7:D$15)</f>
        <v>0</v>
      </c>
    </row>
    <row r="9" spans="1:10" x14ac:dyDescent="0.3">
      <c r="B9" s="59">
        <f t="shared" ref="B9:B15" si="0">B8+TIME(0,$D8,0)</f>
        <v>0.4236111111111111</v>
      </c>
      <c r="C9" s="59">
        <f t="shared" ref="C9:C15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SUMIF(H$7:H$15,"=t",D$7:D$15)</f>
        <v>60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SUMIF(H$7:H$15,"=a",D$7:D$15)</f>
        <v>50</v>
      </c>
    </row>
    <row r="11" spans="1:10" ht="28.8" x14ac:dyDescent="0.3">
      <c r="B11" s="82">
        <f t="shared" si="0"/>
        <v>0.4513888888888889</v>
      </c>
      <c r="C11" s="82">
        <f t="shared" si="1"/>
        <v>0.53472222222222221</v>
      </c>
      <c r="D11" s="170">
        <v>25</v>
      </c>
      <c r="E11" s="169" t="s">
        <v>175</v>
      </c>
      <c r="H11" t="s">
        <v>99</v>
      </c>
    </row>
    <row r="12" spans="1:10" ht="14.4" customHeight="1" x14ac:dyDescent="0.3">
      <c r="B12" s="59">
        <f t="shared" si="0"/>
        <v>0.46875</v>
      </c>
      <c r="C12" s="59">
        <f t="shared" si="1"/>
        <v>0.55208333333333337</v>
      </c>
      <c r="D12" s="37">
        <v>10</v>
      </c>
      <c r="E12" s="25" t="s">
        <v>150</v>
      </c>
      <c r="H12" t="s">
        <v>100</v>
      </c>
    </row>
    <row r="13" spans="1:10" ht="14.4" customHeight="1" x14ac:dyDescent="0.3">
      <c r="B13" s="59">
        <f t="shared" si="0"/>
        <v>0.47569444444444442</v>
      </c>
      <c r="C13" s="59">
        <f t="shared" si="1"/>
        <v>0.55902777777777779</v>
      </c>
      <c r="D13" s="128">
        <v>10</v>
      </c>
      <c r="E13" s="25" t="s">
        <v>144</v>
      </c>
      <c r="H13" t="s">
        <v>99</v>
      </c>
    </row>
    <row r="14" spans="1:10" x14ac:dyDescent="0.3">
      <c r="B14" s="59">
        <f t="shared" si="0"/>
        <v>0.48263888888888884</v>
      </c>
      <c r="C14" s="59">
        <f t="shared" si="1"/>
        <v>0.56597222222222221</v>
      </c>
      <c r="D14" s="58">
        <v>5</v>
      </c>
      <c r="E14" s="25" t="s">
        <v>153</v>
      </c>
      <c r="H14" t="s">
        <v>100</v>
      </c>
    </row>
    <row r="15" spans="1:10" x14ac:dyDescent="0.3">
      <c r="B15" s="59">
        <f t="shared" si="0"/>
        <v>0.48611111111111105</v>
      </c>
      <c r="C15" s="59">
        <f t="shared" si="1"/>
        <v>0.56944444444444442</v>
      </c>
      <c r="D15" s="58">
        <v>10</v>
      </c>
      <c r="E15" s="25" t="s">
        <v>84</v>
      </c>
      <c r="H15" t="s">
        <v>100</v>
      </c>
    </row>
    <row r="16" spans="1:10" hidden="1" x14ac:dyDescent="0.3">
      <c r="C16" s="68" t="s">
        <v>14</v>
      </c>
      <c r="D16" s="10">
        <f>SUM(D7:D15)</f>
        <v>110</v>
      </c>
    </row>
    <row r="18" spans="1:8" x14ac:dyDescent="0.3">
      <c r="C18" s="6"/>
      <c r="D18" s="4"/>
      <c r="E18" s="4"/>
    </row>
    <row r="19" spans="1:8" ht="25.8" x14ac:dyDescent="0.5">
      <c r="C19" s="87"/>
      <c r="D19" s="88" t="s">
        <v>126</v>
      </c>
      <c r="E19" s="4"/>
    </row>
    <row r="20" spans="1:8" ht="18" x14ac:dyDescent="0.35">
      <c r="B20" s="151"/>
    </row>
    <row r="21" spans="1:8" x14ac:dyDescent="0.3">
      <c r="B21" s="51"/>
    </row>
    <row r="24" spans="1:8" x14ac:dyDescent="0.3">
      <c r="B24" s="171">
        <v>1</v>
      </c>
      <c r="C24" s="171"/>
      <c r="E24" s="2" t="s">
        <v>86</v>
      </c>
      <c r="F24" s="6"/>
      <c r="G24" s="6"/>
    </row>
    <row r="25" spans="1:8" x14ac:dyDescent="0.3">
      <c r="B25" s="171"/>
      <c r="C25" s="171"/>
      <c r="E25" s="8" t="s">
        <v>87</v>
      </c>
      <c r="F25" s="6"/>
      <c r="G25" s="6"/>
    </row>
    <row r="26" spans="1:8" ht="14.4" customHeight="1" x14ac:dyDescent="0.3">
      <c r="B26" s="171"/>
      <c r="C26" s="171"/>
      <c r="D26" s="69"/>
      <c r="E26" s="24" t="s">
        <v>2</v>
      </c>
    </row>
    <row r="27" spans="1:8" ht="14.4" customHeight="1" x14ac:dyDescent="0.3">
      <c r="A27" t="s">
        <v>112</v>
      </c>
    </row>
    <row r="28" spans="1:8" ht="14.4" customHeight="1" x14ac:dyDescent="0.3">
      <c r="A28" t="s">
        <v>113</v>
      </c>
      <c r="E28" s="10" t="s">
        <v>3</v>
      </c>
      <c r="H28" t="s">
        <v>98</v>
      </c>
    </row>
    <row r="29" spans="1:8" x14ac:dyDescent="0.3">
      <c r="B29" s="172" t="s">
        <v>4</v>
      </c>
      <c r="C29" s="172"/>
      <c r="D29" s="53" t="s">
        <v>5</v>
      </c>
      <c r="E29" s="13" t="s">
        <v>6</v>
      </c>
    </row>
    <row r="30" spans="1:8" x14ac:dyDescent="0.3">
      <c r="B30" s="59">
        <v>0.41666666666666669</v>
      </c>
      <c r="C30" s="59">
        <v>0.5</v>
      </c>
      <c r="D30" s="1">
        <v>5</v>
      </c>
      <c r="E30" s="54" t="s">
        <v>7</v>
      </c>
      <c r="H30" t="s">
        <v>100</v>
      </c>
    </row>
    <row r="31" spans="1:8" x14ac:dyDescent="0.3">
      <c r="B31" s="59">
        <f>B30+TIME(0,$D30,0)</f>
        <v>0.4201388888888889</v>
      </c>
      <c r="C31" s="59">
        <f>C30+TIME(0,$D30,0)</f>
        <v>0.50347222222222221</v>
      </c>
      <c r="D31" s="1">
        <v>5</v>
      </c>
      <c r="E31" s="54" t="s">
        <v>72</v>
      </c>
      <c r="H31" t="s">
        <v>100</v>
      </c>
    </row>
    <row r="32" spans="1:8" x14ac:dyDescent="0.3">
      <c r="B32" s="59">
        <f t="shared" ref="B32" si="2">B31+TIME(0,D31,0)</f>
        <v>0.4236111111111111</v>
      </c>
      <c r="C32" s="59">
        <f t="shared" ref="C32:C37" si="3">C31+TIME(0,$D31,0)</f>
        <v>0.50694444444444442</v>
      </c>
      <c r="D32" s="1">
        <v>15</v>
      </c>
      <c r="E32" s="54" t="s">
        <v>71</v>
      </c>
      <c r="H32" t="s">
        <v>100</v>
      </c>
    </row>
    <row r="33" spans="2:10" x14ac:dyDescent="0.3">
      <c r="B33" s="59">
        <f t="shared" ref="B33" si="4">B32+TIME(0,D32,0)</f>
        <v>0.43402777777777779</v>
      </c>
      <c r="C33" s="59">
        <f t="shared" si="3"/>
        <v>0.51736111111111105</v>
      </c>
      <c r="D33" s="1">
        <v>5</v>
      </c>
      <c r="E33" s="54" t="s">
        <v>120</v>
      </c>
      <c r="H33" t="s">
        <v>99</v>
      </c>
    </row>
    <row r="34" spans="2:10" x14ac:dyDescent="0.3">
      <c r="B34" s="62"/>
      <c r="C34" s="62"/>
      <c r="D34" s="10"/>
      <c r="E34" s="45"/>
    </row>
    <row r="35" spans="2:10" x14ac:dyDescent="0.3">
      <c r="D35" s="10"/>
      <c r="E35" s="46" t="s">
        <v>9</v>
      </c>
    </row>
    <row r="36" spans="2:10" x14ac:dyDescent="0.3">
      <c r="B36" s="59">
        <f>B33+TIME(0,D33,0)</f>
        <v>0.4375</v>
      </c>
      <c r="C36" s="59">
        <f>C33+TIME(0,$D33,0)</f>
        <v>0.52083333333333326</v>
      </c>
      <c r="D36" s="107">
        <v>5</v>
      </c>
      <c r="E36" s="47" t="s">
        <v>117</v>
      </c>
      <c r="H36" t="s">
        <v>99</v>
      </c>
    </row>
    <row r="37" spans="2:10" x14ac:dyDescent="0.3">
      <c r="B37" s="59">
        <f t="shared" ref="B37" si="5">B36+TIME(0,D36,0)</f>
        <v>0.44097222222222221</v>
      </c>
      <c r="C37" s="59">
        <f t="shared" si="3"/>
        <v>0.52430555555555547</v>
      </c>
      <c r="D37" s="1">
        <v>20</v>
      </c>
      <c r="E37" s="47" t="s">
        <v>118</v>
      </c>
      <c r="H37" t="s">
        <v>99</v>
      </c>
    </row>
    <row r="38" spans="2:10" x14ac:dyDescent="0.3">
      <c r="B38" s="62"/>
      <c r="C38" s="62"/>
      <c r="D38" s="10"/>
      <c r="E38" s="45"/>
      <c r="I38" t="s">
        <v>101</v>
      </c>
      <c r="J38">
        <f ca="1">SUMIF(H$30:H$48,"=p",D$30:D$47)</f>
        <v>45</v>
      </c>
    </row>
    <row r="39" spans="2:10" x14ac:dyDescent="0.3">
      <c r="B39" s="62"/>
      <c r="C39" s="62"/>
      <c r="D39" s="10"/>
      <c r="E39" s="4" t="s">
        <v>11</v>
      </c>
      <c r="I39" t="s">
        <v>99</v>
      </c>
      <c r="J39">
        <f>SUMIF(H$30:H$48,"=T",D$30:D$48)</f>
        <v>30</v>
      </c>
    </row>
    <row r="40" spans="2:10" s="79" customFormat="1" ht="14.4" customHeight="1" x14ac:dyDescent="0.3">
      <c r="B40" s="82">
        <f>B37+TIME(0,D37,0)</f>
        <v>0.4548611111111111</v>
      </c>
      <c r="C40" s="82">
        <f>C37+TIME(0,$D37,0)</f>
        <v>0.53819444444444431</v>
      </c>
      <c r="D40" s="108">
        <v>5</v>
      </c>
      <c r="E40" s="109" t="s">
        <v>119</v>
      </c>
      <c r="H40" s="79" t="s">
        <v>101</v>
      </c>
      <c r="I40" s="79" t="s">
        <v>100</v>
      </c>
      <c r="J40" s="79">
        <f>SUMIF(H$30:H$47,"=A",D$30:D$47)</f>
        <v>35</v>
      </c>
    </row>
    <row r="41" spans="2:10" s="79" customFormat="1" ht="14.4" customHeight="1" x14ac:dyDescent="0.3">
      <c r="B41" s="123"/>
      <c r="C41" s="123"/>
      <c r="D41" s="124"/>
      <c r="E41" s="124"/>
    </row>
    <row r="42" spans="2:10" s="79" customFormat="1" ht="14.4" customHeight="1" x14ac:dyDescent="0.3">
      <c r="B42" s="125"/>
      <c r="C42" s="125"/>
      <c r="D42" s="98"/>
      <c r="E42" s="98" t="s">
        <v>9</v>
      </c>
    </row>
    <row r="43" spans="2:10" s="79" customFormat="1" ht="44.4" customHeight="1" x14ac:dyDescent="0.3">
      <c r="B43" s="112">
        <f>B40+TIME(0,$D40,0)</f>
        <v>0.45833333333333331</v>
      </c>
      <c r="C43" s="112">
        <f>C40+TIME(0,$D40,0)</f>
        <v>0.54166666666666652</v>
      </c>
      <c r="D43" s="106">
        <v>40</v>
      </c>
      <c r="E43" s="105" t="s">
        <v>121</v>
      </c>
      <c r="H43" s="79" t="s">
        <v>101</v>
      </c>
    </row>
    <row r="44" spans="2:10" x14ac:dyDescent="0.3">
      <c r="B44" s="62"/>
      <c r="C44" s="64"/>
      <c r="D44" s="11"/>
      <c r="E44" s="4"/>
    </row>
    <row r="45" spans="2:10" x14ac:dyDescent="0.3">
      <c r="B45" s="62"/>
      <c r="C45" s="65"/>
      <c r="D45" s="14"/>
      <c r="E45" s="110" t="s">
        <v>11</v>
      </c>
    </row>
    <row r="46" spans="2:10" x14ac:dyDescent="0.3">
      <c r="B46" s="63">
        <f>B43+TIME(0,$D43,0)</f>
        <v>0.4861111111111111</v>
      </c>
      <c r="C46" s="63">
        <f>C43+TIME(0,$D43,0)</f>
        <v>0.56944444444444431</v>
      </c>
      <c r="D46" s="58">
        <v>5</v>
      </c>
      <c r="E46" s="40" t="s">
        <v>13</v>
      </c>
      <c r="H46" t="s">
        <v>100</v>
      </c>
    </row>
    <row r="47" spans="2:10" x14ac:dyDescent="0.3">
      <c r="B47" s="63">
        <f>B46+TIME(0,$D46,0)</f>
        <v>0.48958333333333331</v>
      </c>
      <c r="C47" s="57">
        <f>C46+TIME(0,$D46,0)</f>
        <v>0.57291666666666652</v>
      </c>
      <c r="D47" s="1">
        <v>5</v>
      </c>
      <c r="E47" s="54" t="s">
        <v>84</v>
      </c>
      <c r="H47" t="s">
        <v>100</v>
      </c>
    </row>
    <row r="48" spans="2:10" hidden="1" x14ac:dyDescent="0.3">
      <c r="C48" s="68" t="s">
        <v>14</v>
      </c>
      <c r="D48" s="10">
        <f>SUM(D30:D47)</f>
        <v>110</v>
      </c>
    </row>
    <row r="50" spans="1:19" x14ac:dyDescent="0.3">
      <c r="C50" s="6"/>
      <c r="D50" s="173" t="s">
        <v>88</v>
      </c>
      <c r="E50" s="173"/>
    </row>
    <row r="51" spans="1:19" x14ac:dyDescent="0.3">
      <c r="C51" s="6"/>
      <c r="D51" s="4"/>
      <c r="E51" s="4"/>
    </row>
    <row r="52" spans="1:19" ht="15" customHeight="1" x14ac:dyDescent="0.5">
      <c r="C52" s="87"/>
      <c r="D52" s="88" t="s">
        <v>122</v>
      </c>
      <c r="E52" s="4"/>
    </row>
    <row r="54" spans="1:19" s="86" customFormat="1" x14ac:dyDescent="0.3">
      <c r="B54" s="14"/>
      <c r="C54" s="14"/>
      <c r="I54"/>
      <c r="J54"/>
      <c r="K54" s="102" t="s">
        <v>85</v>
      </c>
      <c r="L54"/>
      <c r="M54"/>
      <c r="N54"/>
      <c r="O54"/>
      <c r="P54"/>
      <c r="Q54"/>
      <c r="R54"/>
      <c r="S54"/>
    </row>
    <row r="55" spans="1:19" x14ac:dyDescent="0.3">
      <c r="A55" s="85" t="s">
        <v>54</v>
      </c>
      <c r="K55" s="101">
        <v>0.41666666666666669</v>
      </c>
      <c r="L55" s="100">
        <v>10</v>
      </c>
    </row>
    <row r="56" spans="1:19" x14ac:dyDescent="0.3">
      <c r="A56" t="s">
        <v>55</v>
      </c>
      <c r="K56" s="67">
        <f>K55+TIME(0,L55,0)</f>
        <v>0.4236111111111111</v>
      </c>
    </row>
    <row r="57" spans="1:19" x14ac:dyDescent="0.3">
      <c r="A57" t="s">
        <v>56</v>
      </c>
    </row>
    <row r="58" spans="1:19" s="86" customFormat="1" x14ac:dyDescent="0.3">
      <c r="B58" s="14"/>
      <c r="C58" s="14"/>
    </row>
    <row r="59" spans="1:19" x14ac:dyDescent="0.3">
      <c r="A59" t="s">
        <v>116</v>
      </c>
    </row>
    <row r="60" spans="1:19" x14ac:dyDescent="0.3">
      <c r="B60" s="171">
        <v>1</v>
      </c>
      <c r="C60" s="171"/>
      <c r="E60" s="2" t="s">
        <v>86</v>
      </c>
      <c r="F60" s="6"/>
      <c r="G60" s="6"/>
    </row>
    <row r="61" spans="1:19" x14ac:dyDescent="0.3">
      <c r="B61" s="171"/>
      <c r="C61" s="171"/>
      <c r="E61" s="8" t="s">
        <v>87</v>
      </c>
      <c r="F61" s="6"/>
      <c r="G61" s="6"/>
    </row>
    <row r="62" spans="1:19" ht="14.4" customHeight="1" x14ac:dyDescent="0.3">
      <c r="B62" s="171"/>
      <c r="C62" s="171"/>
      <c r="D62" s="69"/>
      <c r="E62" s="24" t="s">
        <v>2</v>
      </c>
    </row>
    <row r="63" spans="1:19" ht="14.4" customHeight="1" x14ac:dyDescent="0.3">
      <c r="A63" t="s">
        <v>112</v>
      </c>
    </row>
    <row r="64" spans="1:19" ht="14.4" customHeight="1" x14ac:dyDescent="0.3">
      <c r="A64" t="s">
        <v>113</v>
      </c>
      <c r="E64" s="10" t="s">
        <v>3</v>
      </c>
      <c r="H64" t="s">
        <v>98</v>
      </c>
    </row>
    <row r="65" spans="2:12" x14ac:dyDescent="0.3">
      <c r="B65" s="172" t="s">
        <v>4</v>
      </c>
      <c r="C65" s="172"/>
      <c r="D65" s="53" t="s">
        <v>5</v>
      </c>
      <c r="E65" s="13" t="s">
        <v>6</v>
      </c>
    </row>
    <row r="66" spans="2:12" x14ac:dyDescent="0.3">
      <c r="B66" s="59">
        <v>0.41666666666666669</v>
      </c>
      <c r="C66" s="59">
        <v>0.5</v>
      </c>
      <c r="D66" s="1">
        <v>10</v>
      </c>
      <c r="E66" s="54" t="s">
        <v>7</v>
      </c>
      <c r="H66" t="s">
        <v>99</v>
      </c>
    </row>
    <row r="67" spans="2:12" x14ac:dyDescent="0.3">
      <c r="B67" s="59">
        <f>B66+TIME(0,$D66,0)</f>
        <v>0.4236111111111111</v>
      </c>
      <c r="C67" s="59">
        <f>C66+TIME(0,$D66,0)</f>
        <v>0.50694444444444442</v>
      </c>
      <c r="D67" s="1">
        <v>10</v>
      </c>
      <c r="E67" s="54" t="s">
        <v>72</v>
      </c>
      <c r="H67" t="s">
        <v>100</v>
      </c>
    </row>
    <row r="68" spans="2:12" x14ac:dyDescent="0.3">
      <c r="B68" s="59">
        <f t="shared" ref="B68:B69" si="6">B67+TIME(0,D67,0)</f>
        <v>0.43055555555555552</v>
      </c>
      <c r="C68" s="59">
        <f t="shared" ref="C68:C69" si="7">C67+TIME(0,$D67,0)</f>
        <v>0.51388888888888884</v>
      </c>
      <c r="D68" s="1">
        <v>15</v>
      </c>
      <c r="E68" s="54" t="s">
        <v>71</v>
      </c>
      <c r="H68" t="s">
        <v>100</v>
      </c>
    </row>
    <row r="69" spans="2:12" x14ac:dyDescent="0.3">
      <c r="B69" s="59">
        <f t="shared" si="6"/>
        <v>0.44097222222222221</v>
      </c>
      <c r="C69" s="59">
        <f t="shared" si="7"/>
        <v>0.52430555555555547</v>
      </c>
      <c r="D69" s="43">
        <v>5</v>
      </c>
      <c r="E69" s="42" t="s">
        <v>92</v>
      </c>
      <c r="H69" t="s">
        <v>99</v>
      </c>
      <c r="L69" s="60"/>
    </row>
    <row r="70" spans="2:12" x14ac:dyDescent="0.3">
      <c r="B70" s="62"/>
      <c r="C70" s="62"/>
      <c r="D70" s="10"/>
      <c r="E70" s="45"/>
      <c r="I70" t="s">
        <v>101</v>
      </c>
      <c r="J70">
        <f>SUMIF(H$66:H$78,"=p",D$66:D$78)</f>
        <v>50</v>
      </c>
    </row>
    <row r="71" spans="2:12" x14ac:dyDescent="0.3">
      <c r="B71" s="62"/>
      <c r="C71" s="62"/>
      <c r="D71" s="10"/>
      <c r="E71" s="46" t="s">
        <v>9</v>
      </c>
      <c r="I71" t="s">
        <v>99</v>
      </c>
      <c r="J71">
        <f>SUMIF(H$66:H$78,"=T",D$66:D$78)</f>
        <v>15</v>
      </c>
    </row>
    <row r="72" spans="2:12" x14ac:dyDescent="0.3">
      <c r="B72" s="63">
        <f>B69+TIME(0,$D69,0)</f>
        <v>0.44444444444444442</v>
      </c>
      <c r="C72" s="63">
        <f>C69+TIME(0,$D69,0)</f>
        <v>0.52777777777777768</v>
      </c>
      <c r="D72" s="44">
        <v>30</v>
      </c>
      <c r="E72" s="47" t="s">
        <v>93</v>
      </c>
      <c r="H72" t="s">
        <v>101</v>
      </c>
      <c r="I72" t="s">
        <v>100</v>
      </c>
      <c r="J72">
        <f>SUMIF(H$66:H$78,"=A",D$66:D$78)</f>
        <v>45</v>
      </c>
    </row>
    <row r="73" spans="2:12" x14ac:dyDescent="0.3">
      <c r="B73" s="63">
        <f>B72+TIME(0,$D72,0)</f>
        <v>0.46527777777777773</v>
      </c>
      <c r="C73" s="63">
        <f>C72+TIME(0,$D72,0)</f>
        <v>0.54861111111111105</v>
      </c>
      <c r="D73" s="1">
        <v>20</v>
      </c>
      <c r="E73" s="47" t="s">
        <v>57</v>
      </c>
      <c r="H73" t="s">
        <v>101</v>
      </c>
    </row>
    <row r="74" spans="2:12" x14ac:dyDescent="0.3">
      <c r="B74" s="62"/>
      <c r="C74" s="64"/>
      <c r="D74" s="11"/>
      <c r="E74" s="4"/>
    </row>
    <row r="75" spans="2:12" x14ac:dyDescent="0.3">
      <c r="B75" s="62"/>
      <c r="C75" s="65"/>
      <c r="D75" s="14"/>
      <c r="E75" s="4" t="s">
        <v>11</v>
      </c>
    </row>
    <row r="76" spans="2:12" x14ac:dyDescent="0.3">
      <c r="B76" s="63">
        <f>B73+TIME(0,$D73,0)</f>
        <v>0.47916666666666663</v>
      </c>
      <c r="C76" s="63">
        <f>C73+TIME(0,$D73,0)</f>
        <v>0.56249999999999989</v>
      </c>
      <c r="D76" s="58">
        <v>10</v>
      </c>
      <c r="E76" s="39" t="s">
        <v>12</v>
      </c>
      <c r="H76" t="s">
        <v>100</v>
      </c>
    </row>
    <row r="77" spans="2:12" x14ac:dyDescent="0.3">
      <c r="B77" s="63">
        <f>B76+TIME(0,$D76,0)</f>
        <v>0.48611111111111105</v>
      </c>
      <c r="C77" s="63">
        <f>C76+TIME(0,$D76,0)</f>
        <v>0.56944444444444431</v>
      </c>
      <c r="D77" s="1">
        <v>5</v>
      </c>
      <c r="E77" s="40" t="s">
        <v>13</v>
      </c>
      <c r="H77" t="s">
        <v>100</v>
      </c>
    </row>
    <row r="78" spans="2:12" x14ac:dyDescent="0.3">
      <c r="B78" s="63">
        <f>B77+TIME(0,$D77,0)</f>
        <v>0.48958333333333326</v>
      </c>
      <c r="C78" s="63">
        <f>C77+TIME(0,$D77,0)</f>
        <v>0.57291666666666652</v>
      </c>
      <c r="D78" s="1">
        <v>5</v>
      </c>
      <c r="E78" s="54" t="s">
        <v>84</v>
      </c>
      <c r="H78" t="s">
        <v>100</v>
      </c>
    </row>
    <row r="79" spans="2:12" hidden="1" x14ac:dyDescent="0.3">
      <c r="C79" s="68" t="s">
        <v>14</v>
      </c>
      <c r="D79" s="10">
        <f>SUM(D66:D78)</f>
        <v>110</v>
      </c>
    </row>
    <row r="81" spans="1:6" x14ac:dyDescent="0.3">
      <c r="C81" s="6"/>
      <c r="D81" s="173" t="s">
        <v>88</v>
      </c>
      <c r="E81" s="173"/>
    </row>
    <row r="82" spans="1:6" x14ac:dyDescent="0.3">
      <c r="C82" s="6"/>
      <c r="D82" s="4"/>
      <c r="E82" s="4"/>
    </row>
    <row r="83" spans="1:6" ht="15" customHeight="1" x14ac:dyDescent="0.5">
      <c r="C83" s="87"/>
      <c r="D83" s="88" t="s">
        <v>66</v>
      </c>
      <c r="E83" s="4"/>
    </row>
    <row r="84" spans="1:6" s="86" customFormat="1" x14ac:dyDescent="0.3">
      <c r="B84" s="14"/>
      <c r="C84" s="14"/>
    </row>
    <row r="85" spans="1:6" x14ac:dyDescent="0.3">
      <c r="A85" t="s">
        <v>73</v>
      </c>
    </row>
    <row r="87" spans="1:6" ht="14.4" customHeight="1" x14ac:dyDescent="0.3"/>
    <row r="88" spans="1:6" ht="14.4" customHeight="1" x14ac:dyDescent="0.3">
      <c r="B88" s="171">
        <v>1</v>
      </c>
      <c r="C88" s="171"/>
      <c r="E88" s="2" t="s">
        <v>0</v>
      </c>
      <c r="F88" s="6"/>
    </row>
    <row r="89" spans="1:6" ht="14.4" customHeight="1" x14ac:dyDescent="0.3">
      <c r="B89" s="171"/>
      <c r="C89" s="171"/>
      <c r="E89" s="8" t="s">
        <v>1</v>
      </c>
      <c r="F89" s="6"/>
    </row>
    <row r="90" spans="1:6" x14ac:dyDescent="0.3">
      <c r="B90" s="171"/>
      <c r="C90" s="171"/>
      <c r="D90" s="69"/>
      <c r="E90" s="24" t="s">
        <v>2</v>
      </c>
    </row>
    <row r="92" spans="1:6" x14ac:dyDescent="0.3">
      <c r="E92" s="10" t="s">
        <v>3</v>
      </c>
    </row>
    <row r="93" spans="1:6" x14ac:dyDescent="0.3">
      <c r="B93" s="172" t="s">
        <v>4</v>
      </c>
      <c r="C93" s="172"/>
      <c r="D93" s="53" t="s">
        <v>5</v>
      </c>
      <c r="E93" s="13" t="s">
        <v>6</v>
      </c>
    </row>
    <row r="94" spans="1:6" x14ac:dyDescent="0.3">
      <c r="B94" s="59">
        <v>0.41666666666666669</v>
      </c>
      <c r="C94" s="59">
        <v>0.5</v>
      </c>
      <c r="D94" s="1">
        <v>10</v>
      </c>
      <c r="E94" s="54" t="s">
        <v>7</v>
      </c>
    </row>
    <row r="95" spans="1:6" x14ac:dyDescent="0.3">
      <c r="B95" s="59">
        <v>0.43055555555555558</v>
      </c>
      <c r="C95" s="59">
        <v>0.52083333333333337</v>
      </c>
      <c r="D95" s="1">
        <v>20</v>
      </c>
      <c r="E95" s="54" t="s">
        <v>77</v>
      </c>
    </row>
    <row r="96" spans="1:6" x14ac:dyDescent="0.3">
      <c r="B96" s="59">
        <v>0.4375</v>
      </c>
      <c r="C96" s="59">
        <v>0.52777777777777779</v>
      </c>
      <c r="D96" s="1">
        <v>10</v>
      </c>
      <c r="E96" s="54" t="s">
        <v>78</v>
      </c>
    </row>
    <row r="97" spans="2:5" x14ac:dyDescent="0.3">
      <c r="B97" s="59">
        <v>0.4513888888888889</v>
      </c>
      <c r="C97" s="61">
        <v>4.1666666666666664E-2</v>
      </c>
      <c r="D97" s="43">
        <v>5</v>
      </c>
      <c r="E97" s="42" t="s">
        <v>8</v>
      </c>
    </row>
    <row r="98" spans="2:5" x14ac:dyDescent="0.3">
      <c r="B98" s="62"/>
      <c r="C98" s="62"/>
      <c r="D98" s="10"/>
      <c r="E98" s="45"/>
    </row>
    <row r="99" spans="2:5" x14ac:dyDescent="0.3">
      <c r="B99" s="62"/>
      <c r="C99" s="62"/>
      <c r="D99" s="10"/>
      <c r="E99" s="46" t="s">
        <v>9</v>
      </c>
    </row>
    <row r="100" spans="2:5" x14ac:dyDescent="0.3">
      <c r="B100" s="63">
        <v>0.4548611111111111</v>
      </c>
      <c r="C100" s="63">
        <v>4.5138888888888888E-2</v>
      </c>
      <c r="D100" s="44">
        <v>30</v>
      </c>
      <c r="E100" s="47" t="s">
        <v>10</v>
      </c>
    </row>
    <row r="101" spans="2:5" x14ac:dyDescent="0.3">
      <c r="B101" s="63">
        <v>0.47569444444444442</v>
      </c>
      <c r="C101" s="59">
        <v>6.5972222222222224E-2</v>
      </c>
      <c r="D101" s="1">
        <v>20</v>
      </c>
      <c r="E101" s="47" t="s">
        <v>57</v>
      </c>
    </row>
    <row r="102" spans="2:5" x14ac:dyDescent="0.3">
      <c r="B102" s="62"/>
      <c r="C102" s="64"/>
      <c r="D102" s="11"/>
      <c r="E102" s="4"/>
    </row>
    <row r="103" spans="2:5" x14ac:dyDescent="0.3">
      <c r="B103" s="62"/>
      <c r="C103" s="65"/>
      <c r="D103" s="14"/>
      <c r="E103" s="4" t="s">
        <v>11</v>
      </c>
    </row>
    <row r="104" spans="2:5" x14ac:dyDescent="0.3">
      <c r="B104" s="63">
        <v>0.48958333333333331</v>
      </c>
      <c r="C104" s="59">
        <v>7.9861111111111105E-2</v>
      </c>
      <c r="D104" s="58">
        <v>10</v>
      </c>
      <c r="E104" s="39" t="s">
        <v>12</v>
      </c>
    </row>
    <row r="105" spans="2:5" x14ac:dyDescent="0.3">
      <c r="B105" s="63">
        <v>0.49652777777777773</v>
      </c>
      <c r="C105" s="59">
        <v>8.6805555555555566E-2</v>
      </c>
      <c r="D105" s="1">
        <v>5</v>
      </c>
      <c r="E105" s="40" t="s">
        <v>13</v>
      </c>
    </row>
    <row r="106" spans="2:5" x14ac:dyDescent="0.3">
      <c r="C106" s="68" t="s">
        <v>14</v>
      </c>
      <c r="D106" s="10">
        <f>SUM(D94:D105)</f>
        <v>110</v>
      </c>
    </row>
    <row r="108" spans="2:5" x14ac:dyDescent="0.3">
      <c r="C108" s="6"/>
      <c r="D108" s="173" t="s">
        <v>24</v>
      </c>
      <c r="E108" s="173"/>
    </row>
    <row r="109" spans="2:5" x14ac:dyDescent="0.3">
      <c r="C109" s="6"/>
      <c r="D109" s="4"/>
      <c r="E109" s="4"/>
    </row>
    <row r="110" spans="2:5" ht="25.8" x14ac:dyDescent="0.5">
      <c r="C110" s="87"/>
      <c r="D110" s="88" t="s">
        <v>66</v>
      </c>
      <c r="E110" s="4"/>
    </row>
  </sheetData>
  <mergeCells count="11">
    <mergeCell ref="B2:C4"/>
    <mergeCell ref="B6:C6"/>
    <mergeCell ref="D108:E108"/>
    <mergeCell ref="D81:E81"/>
    <mergeCell ref="B65:C65"/>
    <mergeCell ref="D50:E50"/>
    <mergeCell ref="B24:C26"/>
    <mergeCell ref="B29:C29"/>
    <mergeCell ref="B60:C62"/>
    <mergeCell ref="B88:C90"/>
    <mergeCell ref="B93:C93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4"/>
  <sheetViews>
    <sheetView showGridLines="0" zoomScaleNormal="100" workbookViewId="0">
      <selection activeCell="G20" sqref="G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20" x14ac:dyDescent="0.3">
      <c r="A1" t="s">
        <v>145</v>
      </c>
      <c r="G1"/>
      <c r="H1"/>
    </row>
    <row r="2" spans="1:20" x14ac:dyDescent="0.3">
      <c r="B2" s="171">
        <v>10</v>
      </c>
      <c r="C2" s="171"/>
      <c r="E2" s="129" t="s">
        <v>136</v>
      </c>
      <c r="F2" s="6"/>
      <c r="G2" s="6"/>
      <c r="H2"/>
    </row>
    <row r="3" spans="1:20" x14ac:dyDescent="0.3">
      <c r="B3" s="171"/>
      <c r="C3" s="171"/>
      <c r="E3" s="130" t="s">
        <v>129</v>
      </c>
      <c r="F3" s="6"/>
      <c r="G3" s="6"/>
      <c r="H3"/>
    </row>
    <row r="4" spans="1:20" x14ac:dyDescent="0.3">
      <c r="B4" s="171"/>
      <c r="C4" s="171"/>
      <c r="D4" s="69"/>
      <c r="E4" s="69"/>
      <c r="F4" s="83"/>
      <c r="G4" s="83"/>
      <c r="H4"/>
    </row>
    <row r="5" spans="1:20" x14ac:dyDescent="0.3">
      <c r="G5" s="4"/>
      <c r="H5" s="4"/>
      <c r="I5" s="6"/>
      <c r="J5" s="6"/>
    </row>
    <row r="6" spans="1:20" x14ac:dyDescent="0.3">
      <c r="B6" s="172" t="s">
        <v>4</v>
      </c>
      <c r="C6" s="172"/>
      <c r="D6" s="53" t="s">
        <v>5</v>
      </c>
      <c r="E6" s="13" t="s">
        <v>6</v>
      </c>
      <c r="F6" s="158"/>
      <c r="G6" s="249"/>
      <c r="H6" s="249"/>
      <c r="I6" s="161"/>
      <c r="J6" s="161"/>
      <c r="L6" t="s">
        <v>98</v>
      </c>
    </row>
    <row r="7" spans="1:20" x14ac:dyDescent="0.3">
      <c r="C7" s="11"/>
      <c r="D7" s="11"/>
      <c r="E7" s="7"/>
      <c r="F7" s="4"/>
      <c r="G7" s="4"/>
      <c r="H7" s="4"/>
      <c r="I7" s="4"/>
      <c r="J7" s="4"/>
    </row>
    <row r="8" spans="1:20" x14ac:dyDescent="0.3">
      <c r="B8" s="149">
        <v>0.41666666666666669</v>
      </c>
      <c r="C8" s="149">
        <v>0.5</v>
      </c>
      <c r="D8" s="1">
        <v>15</v>
      </c>
      <c r="E8" s="136" t="s">
        <v>152</v>
      </c>
      <c r="F8" s="6"/>
      <c r="G8" s="6"/>
      <c r="H8" s="6"/>
      <c r="I8" s="6"/>
      <c r="J8" s="6"/>
      <c r="L8" t="s">
        <v>99</v>
      </c>
    </row>
    <row r="9" spans="1:20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20" x14ac:dyDescent="0.3">
      <c r="B10" s="159"/>
      <c r="C10" s="159"/>
      <c r="D10" s="10"/>
      <c r="E10" s="78" t="s">
        <v>166</v>
      </c>
      <c r="F10" s="6"/>
      <c r="G10" s="6"/>
      <c r="H10" s="6"/>
      <c r="I10" s="6"/>
      <c r="J10" s="6"/>
    </row>
    <row r="11" spans="1:20" ht="29.4" customHeight="1" x14ac:dyDescent="0.3">
      <c r="B11" s="246"/>
      <c r="C11" s="165"/>
      <c r="D11" s="166">
        <v>45</v>
      </c>
      <c r="E11" s="133" t="s">
        <v>147</v>
      </c>
      <c r="F11" s="6"/>
      <c r="G11" s="6"/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20" x14ac:dyDescent="0.3">
      <c r="B12" s="246"/>
      <c r="C12" s="165"/>
      <c r="D12" s="166">
        <v>15</v>
      </c>
      <c r="E12" s="133" t="s">
        <v>83</v>
      </c>
      <c r="F12" s="80"/>
      <c r="G12" s="160"/>
      <c r="H12" s="160"/>
      <c r="I12" s="80"/>
      <c r="J12" s="80"/>
      <c r="L12" t="s">
        <v>101</v>
      </c>
      <c r="M12" t="s">
        <v>101</v>
      </c>
      <c r="N12">
        <f>SUMIF(L$8:L$14,"=p",D$8:D$14)</f>
        <v>120</v>
      </c>
    </row>
    <row r="13" spans="1:20" ht="28.2" customHeight="1" x14ac:dyDescent="0.3">
      <c r="B13" s="246"/>
      <c r="C13" s="165"/>
      <c r="D13" s="166">
        <v>40</v>
      </c>
      <c r="E13" s="133" t="s">
        <v>143</v>
      </c>
      <c r="F13" s="80"/>
      <c r="G13" s="160"/>
      <c r="H13" s="160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20" ht="14.4" customHeight="1" x14ac:dyDescent="0.3">
      <c r="B14" s="246"/>
      <c r="C14" s="165"/>
      <c r="D14" s="166">
        <v>20</v>
      </c>
      <c r="E14" s="133" t="s">
        <v>165</v>
      </c>
      <c r="I14" s="10"/>
      <c r="L14" t="s">
        <v>101</v>
      </c>
    </row>
    <row r="15" spans="1:20" ht="43.2" x14ac:dyDescent="0.3">
      <c r="B15" s="246"/>
      <c r="C15" s="168"/>
      <c r="D15" s="167" t="s">
        <v>167</v>
      </c>
      <c r="E15" s="132" t="s">
        <v>168</v>
      </c>
      <c r="L15" t="s">
        <v>101</v>
      </c>
    </row>
    <row r="16" spans="1:20" x14ac:dyDescent="0.3">
      <c r="D16" s="79"/>
      <c r="L16" s="6"/>
      <c r="M16" s="6"/>
      <c r="N16" s="6"/>
      <c r="O16" s="6"/>
      <c r="P16" s="6"/>
      <c r="Q16" s="6"/>
      <c r="R16" s="6"/>
      <c r="S16" s="6"/>
      <c r="T16" s="6"/>
    </row>
    <row r="17" spans="2:21" x14ac:dyDescent="0.3">
      <c r="G17"/>
      <c r="H17"/>
      <c r="L17" s="248"/>
      <c r="M17" s="248"/>
      <c r="N17" s="6"/>
      <c r="O17" s="4"/>
      <c r="P17" s="6"/>
      <c r="Q17" s="6"/>
      <c r="R17" s="6"/>
      <c r="S17" s="6"/>
      <c r="T17" s="6"/>
    </row>
    <row r="18" spans="2:21" x14ac:dyDescent="0.3">
      <c r="C18" s="68" t="s">
        <v>14</v>
      </c>
      <c r="D18" s="10">
        <f>SUM(D8:D15)</f>
        <v>135</v>
      </c>
      <c r="E18" s="80"/>
      <c r="L18" s="248"/>
      <c r="M18" s="248"/>
      <c r="N18" s="6"/>
      <c r="O18" s="4"/>
      <c r="P18" s="6"/>
      <c r="Q18" s="6"/>
      <c r="R18" s="6"/>
      <c r="S18" s="6"/>
      <c r="T18" s="6"/>
    </row>
    <row r="19" spans="2:21" x14ac:dyDescent="0.3">
      <c r="D19" s="3"/>
      <c r="E19" s="3"/>
      <c r="G19"/>
      <c r="H19"/>
      <c r="L19" s="248"/>
      <c r="M19" s="248"/>
      <c r="N19" s="83"/>
      <c r="O19" s="83"/>
      <c r="P19" s="80"/>
      <c r="Q19" s="80"/>
      <c r="R19" s="6"/>
      <c r="S19" s="6"/>
      <c r="T19" s="6"/>
    </row>
    <row r="20" spans="2:21" x14ac:dyDescent="0.3">
      <c r="D20" s="3"/>
      <c r="E20" s="3"/>
      <c r="G20"/>
      <c r="H20"/>
      <c r="L20" s="4"/>
      <c r="M20" s="4"/>
      <c r="N20" s="6"/>
      <c r="O20" s="6"/>
      <c r="P20" s="80"/>
      <c r="Q20" s="80"/>
      <c r="R20" s="4"/>
      <c r="S20" s="6"/>
      <c r="T20" s="6"/>
    </row>
    <row r="21" spans="2:21" x14ac:dyDescent="0.3">
      <c r="G21"/>
      <c r="H21"/>
      <c r="L21" s="249"/>
      <c r="M21" s="249"/>
      <c r="N21" s="161"/>
      <c r="O21" s="161"/>
      <c r="P21" s="80"/>
      <c r="Q21" s="80"/>
      <c r="R21" s="6"/>
      <c r="S21" s="6"/>
      <c r="T21" s="6"/>
    </row>
    <row r="22" spans="2:21" x14ac:dyDescent="0.3">
      <c r="G22"/>
      <c r="H22"/>
      <c r="L22" s="4"/>
      <c r="M22" s="4"/>
      <c r="N22" s="4"/>
      <c r="O22" s="4"/>
      <c r="P22" s="80"/>
      <c r="Q22" s="80"/>
      <c r="R22" s="6"/>
      <c r="S22" s="6"/>
      <c r="T22" s="6"/>
    </row>
    <row r="23" spans="2:21" x14ac:dyDescent="0.3">
      <c r="G23"/>
      <c r="H23"/>
      <c r="L23" s="162"/>
      <c r="M23" s="162"/>
      <c r="N23" s="4"/>
      <c r="O23" s="6"/>
      <c r="P23" s="80"/>
      <c r="Q23" s="80"/>
      <c r="R23" s="6"/>
      <c r="S23" s="6"/>
      <c r="T23" s="6"/>
      <c r="U23" t="s">
        <v>100</v>
      </c>
    </row>
    <row r="24" spans="2:21" x14ac:dyDescent="0.3">
      <c r="G24"/>
      <c r="H24"/>
      <c r="L24" s="160"/>
      <c r="M24" s="160"/>
      <c r="N24" s="4"/>
      <c r="O24" s="4"/>
      <c r="P24" s="80"/>
      <c r="Q24" s="80"/>
      <c r="R24" s="6"/>
      <c r="S24" s="6"/>
      <c r="T24" s="6"/>
    </row>
    <row r="25" spans="2:21" x14ac:dyDescent="0.3">
      <c r="L25" s="160"/>
      <c r="M25" s="160"/>
      <c r="N25" s="4"/>
      <c r="O25" s="161"/>
      <c r="P25" s="80"/>
      <c r="Q25" s="80"/>
      <c r="R25" s="6"/>
      <c r="S25" s="6"/>
      <c r="T25" s="6"/>
    </row>
    <row r="26" spans="2:21" x14ac:dyDescent="0.3">
      <c r="B26" s="171">
        <v>8</v>
      </c>
      <c r="C26" s="171"/>
      <c r="D26" s="2" t="s">
        <v>86</v>
      </c>
      <c r="E26" s="2"/>
      <c r="F26" s="6"/>
      <c r="G26" s="6"/>
      <c r="H26"/>
      <c r="L26" s="160"/>
      <c r="M26" s="160"/>
      <c r="N26" s="80"/>
      <c r="O26" s="80"/>
      <c r="P26" s="80"/>
      <c r="Q26" s="80"/>
      <c r="R26" s="6"/>
      <c r="S26" s="6"/>
      <c r="T26" s="6"/>
      <c r="U26" t="s">
        <v>101</v>
      </c>
    </row>
    <row r="27" spans="2:21" x14ac:dyDescent="0.3">
      <c r="B27" s="171"/>
      <c r="C27" s="171"/>
      <c r="D27" s="8" t="s">
        <v>87</v>
      </c>
      <c r="E27" s="8"/>
      <c r="F27" s="6"/>
      <c r="G27" s="6"/>
      <c r="H27"/>
      <c r="L27" s="160"/>
      <c r="M27" s="160"/>
      <c r="N27" s="80"/>
      <c r="O27" s="80"/>
      <c r="P27" s="80"/>
      <c r="Q27" s="6"/>
      <c r="R27" s="6"/>
      <c r="S27" s="6"/>
      <c r="T27" s="6"/>
      <c r="U27" t="s">
        <v>101</v>
      </c>
    </row>
    <row r="28" spans="2:21" x14ac:dyDescent="0.3">
      <c r="B28" s="171"/>
      <c r="C28" s="171"/>
      <c r="D28" s="24" t="s">
        <v>2</v>
      </c>
      <c r="E28" s="24"/>
      <c r="F28" s="83"/>
      <c r="G28" s="83"/>
      <c r="H28"/>
      <c r="L28" s="160"/>
      <c r="M28" s="160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L29" s="160"/>
      <c r="M29" s="160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B30" s="172" t="s">
        <v>4</v>
      </c>
      <c r="C30" s="172"/>
      <c r="D30" s="53" t="s">
        <v>5</v>
      </c>
      <c r="E30" s="13" t="s">
        <v>6</v>
      </c>
      <c r="F30" s="12"/>
      <c r="G30" s="242" t="s">
        <v>4</v>
      </c>
      <c r="H30" s="243"/>
      <c r="I30" s="53" t="s">
        <v>5</v>
      </c>
      <c r="J30" s="13" t="s">
        <v>6</v>
      </c>
      <c r="L30" s="163"/>
      <c r="M30" s="163"/>
      <c r="N30" s="80"/>
      <c r="O30" s="4"/>
      <c r="P30" s="80"/>
      <c r="Q30" s="6"/>
      <c r="R30" s="6"/>
      <c r="S30" s="6"/>
      <c r="T30" s="6"/>
      <c r="U30" t="s">
        <v>99</v>
      </c>
    </row>
    <row r="31" spans="2:21" x14ac:dyDescent="0.3">
      <c r="C31" s="11"/>
      <c r="D31" s="11"/>
      <c r="E31" s="7"/>
      <c r="F31" s="4"/>
      <c r="G31" s="7"/>
      <c r="H31" s="7"/>
      <c r="I31" s="7"/>
      <c r="J31" s="7"/>
      <c r="L31" s="163"/>
      <c r="M31" s="163"/>
      <c r="N31" s="80"/>
      <c r="O31" s="80"/>
      <c r="P31" s="4"/>
      <c r="Q31" s="163"/>
      <c r="R31" s="163"/>
      <c r="S31" s="80"/>
      <c r="T31" s="80"/>
      <c r="U31" t="s">
        <v>101</v>
      </c>
    </row>
    <row r="32" spans="2:21" x14ac:dyDescent="0.3">
      <c r="B32" s="250" t="s">
        <v>43</v>
      </c>
      <c r="C32" s="251"/>
      <c r="D32" s="251"/>
      <c r="E32" s="252"/>
      <c r="F32" s="10"/>
      <c r="G32" s="250" t="s">
        <v>44</v>
      </c>
      <c r="H32" s="251"/>
      <c r="I32" s="251"/>
      <c r="J32" s="252"/>
      <c r="L32" s="163"/>
      <c r="M32" s="163"/>
      <c r="N32" s="163"/>
      <c r="O32" s="80"/>
      <c r="P32" s="4"/>
      <c r="Q32" s="163"/>
      <c r="R32" s="163"/>
      <c r="S32" s="80"/>
      <c r="T32" s="80"/>
    </row>
    <row r="33" spans="1:20" x14ac:dyDescent="0.3">
      <c r="B33" s="233">
        <v>0.41666666666666669</v>
      </c>
      <c r="C33" s="233">
        <v>0.5</v>
      </c>
      <c r="D33" s="253">
        <v>45</v>
      </c>
      <c r="E33" s="255" t="s">
        <v>45</v>
      </c>
      <c r="F33" s="4"/>
      <c r="G33" s="82">
        <v>0.41666666666666669</v>
      </c>
      <c r="H33" s="82">
        <v>0.5</v>
      </c>
      <c r="I33" s="1">
        <v>30</v>
      </c>
      <c r="J33" s="26" t="s">
        <v>46</v>
      </c>
      <c r="L33" s="4"/>
      <c r="M33" s="164"/>
      <c r="N33" s="4"/>
      <c r="O33" s="6"/>
      <c r="P33" s="6"/>
      <c r="Q33" s="4"/>
      <c r="R33" s="4"/>
      <c r="S33" s="4"/>
      <c r="T33" s="6"/>
    </row>
    <row r="34" spans="1:20" x14ac:dyDescent="0.3">
      <c r="B34" s="234"/>
      <c r="C34" s="234"/>
      <c r="D34" s="254"/>
      <c r="E34" s="256"/>
      <c r="F34" s="4"/>
      <c r="G34" s="9">
        <f>G33+TIME(0,I33,0)</f>
        <v>0.4375</v>
      </c>
      <c r="H34" s="9">
        <f>H33+TIME(0,I33,0)</f>
        <v>0.52083333333333337</v>
      </c>
      <c r="I34" s="1">
        <v>15</v>
      </c>
      <c r="J34" s="26" t="s">
        <v>83</v>
      </c>
      <c r="L34" s="4"/>
      <c r="M34" s="4"/>
      <c r="N34" s="6"/>
      <c r="O34" s="190"/>
      <c r="P34" s="190"/>
      <c r="Q34" s="190"/>
      <c r="R34" s="190"/>
      <c r="S34" s="190"/>
      <c r="T34" s="190"/>
    </row>
    <row r="35" spans="1:20" x14ac:dyDescent="0.3">
      <c r="B35" s="82">
        <f>B33+TIME(0,D33,0)</f>
        <v>0.44791666666666669</v>
      </c>
      <c r="C35" s="82">
        <f>C33+TIME(0,D33,0)</f>
        <v>0.53125</v>
      </c>
      <c r="D35" s="1">
        <v>30</v>
      </c>
      <c r="E35" s="25" t="s">
        <v>46</v>
      </c>
      <c r="F35" s="4"/>
      <c r="G35" s="240">
        <f>G34+TIME(0,I34,0)</f>
        <v>0.44791666666666669</v>
      </c>
      <c r="H35" s="240">
        <f>H34+TIME(0,I34,0)</f>
        <v>0.53125</v>
      </c>
      <c r="I35" s="257">
        <v>45</v>
      </c>
      <c r="J35" s="255" t="s">
        <v>45</v>
      </c>
      <c r="L35" t="s">
        <v>101</v>
      </c>
    </row>
    <row r="36" spans="1:20" x14ac:dyDescent="0.3">
      <c r="B36" s="82">
        <f>B35+TIME(0,D35,0)</f>
        <v>0.46875</v>
      </c>
      <c r="C36" s="82">
        <f>C35+TIME(0,D35,0)</f>
        <v>0.55208333333333337</v>
      </c>
      <c r="D36" s="1">
        <v>15</v>
      </c>
      <c r="E36" s="26" t="s">
        <v>83</v>
      </c>
      <c r="F36" s="4"/>
      <c r="G36" s="241"/>
      <c r="H36" s="241"/>
      <c r="I36" s="257"/>
      <c r="J36" s="256"/>
      <c r="L36" t="s">
        <v>99</v>
      </c>
      <c r="M36" t="s">
        <v>101</v>
      </c>
      <c r="N36">
        <f ca="1">SUMIF(L$33:L$40,"=p",D$33:D$39)</f>
        <v>45</v>
      </c>
    </row>
    <row r="37" spans="1:20" x14ac:dyDescent="0.3">
      <c r="B37" s="95"/>
      <c r="C37" s="95"/>
      <c r="D37" s="92"/>
      <c r="E37" s="92"/>
      <c r="F37" s="14"/>
      <c r="G37" s="96"/>
      <c r="H37" s="96"/>
      <c r="I37" s="97"/>
      <c r="J37" s="98"/>
      <c r="M37" t="s">
        <v>99</v>
      </c>
      <c r="N37">
        <f ca="1">SUMIF(L$33:L$40,"=T",D$33:D$39)</f>
        <v>15</v>
      </c>
    </row>
    <row r="38" spans="1:20" x14ac:dyDescent="0.3">
      <c r="B38" s="9">
        <f>B36+TIME(0,D36,0)</f>
        <v>0.47916666666666669</v>
      </c>
      <c r="C38" s="9">
        <f>C36+TIME(0,D36,0)</f>
        <v>0.5625</v>
      </c>
      <c r="D38" s="1">
        <v>15</v>
      </c>
      <c r="E38" s="258" t="s">
        <v>64</v>
      </c>
      <c r="F38" s="259"/>
      <c r="G38" s="259"/>
      <c r="H38" s="259"/>
      <c r="I38" s="259"/>
      <c r="J38" s="260"/>
      <c r="L38" t="s">
        <v>101</v>
      </c>
      <c r="M38" t="s">
        <v>100</v>
      </c>
      <c r="N38">
        <f ca="1">SUMIF(L$33:L$40,"=A",D$33:D$39)</f>
        <v>5</v>
      </c>
    </row>
    <row r="39" spans="1:20" x14ac:dyDescent="0.3">
      <c r="B39" s="9">
        <f>B38+TIME(0,D38,0)</f>
        <v>0.48958333333333337</v>
      </c>
      <c r="C39" s="9">
        <f>C38+TIME(0,D38,0)</f>
        <v>0.57291666666666663</v>
      </c>
      <c r="D39" s="1">
        <v>5</v>
      </c>
      <c r="E39" s="220" t="s">
        <v>84</v>
      </c>
      <c r="F39" s="221"/>
      <c r="G39" s="221"/>
      <c r="H39" s="221"/>
      <c r="I39" s="221"/>
      <c r="J39" s="222"/>
      <c r="L39" t="s">
        <v>100</v>
      </c>
    </row>
    <row r="40" spans="1:20" hidden="1" x14ac:dyDescent="0.3">
      <c r="C40" s="68" t="s">
        <v>14</v>
      </c>
      <c r="D40" s="10">
        <f>SUM(D33:D39)</f>
        <v>110</v>
      </c>
      <c r="I40" s="10">
        <f>SUM(I33:I39)+D38+D39</f>
        <v>110</v>
      </c>
    </row>
    <row r="41" spans="1:20" x14ac:dyDescent="0.3">
      <c r="E41" s="190"/>
      <c r="F41" s="190"/>
      <c r="G41" s="190"/>
      <c r="H41" s="190"/>
      <c r="I41" s="190"/>
      <c r="J41" s="190"/>
    </row>
    <row r="42" spans="1:20" x14ac:dyDescent="0.3">
      <c r="E42" t="s">
        <v>25</v>
      </c>
    </row>
    <row r="43" spans="1:20" x14ac:dyDescent="0.3">
      <c r="E43" t="s">
        <v>26</v>
      </c>
    </row>
    <row r="47" spans="1:20" x14ac:dyDescent="0.3">
      <c r="A47" t="s">
        <v>73</v>
      </c>
    </row>
    <row r="50" spans="2:10" x14ac:dyDescent="0.3">
      <c r="B50" s="171">
        <v>8</v>
      </c>
      <c r="C50" s="171"/>
      <c r="D50" s="2" t="s">
        <v>0</v>
      </c>
      <c r="E50" s="2"/>
      <c r="F50" s="6"/>
      <c r="G50" s="6"/>
      <c r="H50"/>
    </row>
    <row r="51" spans="2:10" x14ac:dyDescent="0.3">
      <c r="B51" s="171"/>
      <c r="C51" s="171"/>
      <c r="D51" s="8" t="s">
        <v>1</v>
      </c>
      <c r="E51" s="8"/>
      <c r="F51" s="6"/>
      <c r="G51" s="6"/>
      <c r="H51"/>
    </row>
    <row r="52" spans="2:10" x14ac:dyDescent="0.3">
      <c r="B52" s="171"/>
      <c r="C52" s="171"/>
      <c r="D52" s="24" t="s">
        <v>2</v>
      </c>
      <c r="E52" s="24"/>
      <c r="F52" s="83"/>
      <c r="G52" s="83"/>
      <c r="H52"/>
    </row>
    <row r="54" spans="2:10" x14ac:dyDescent="0.3">
      <c r="B54" s="172" t="s">
        <v>4</v>
      </c>
      <c r="C54" s="172"/>
      <c r="D54" s="53" t="s">
        <v>5</v>
      </c>
      <c r="E54" s="13" t="s">
        <v>6</v>
      </c>
      <c r="F54" s="12"/>
      <c r="G54" s="242" t="s">
        <v>4</v>
      </c>
      <c r="H54" s="243"/>
      <c r="I54" s="53" t="s">
        <v>5</v>
      </c>
      <c r="J54" s="13" t="s">
        <v>6</v>
      </c>
    </row>
    <row r="55" spans="2:10" x14ac:dyDescent="0.3">
      <c r="C55" s="11"/>
      <c r="D55" s="11"/>
      <c r="E55" s="7"/>
      <c r="F55" s="4"/>
      <c r="G55" s="7"/>
      <c r="H55" s="7"/>
      <c r="I55" s="7"/>
      <c r="J55" s="7"/>
    </row>
    <row r="56" spans="2:10" x14ac:dyDescent="0.3">
      <c r="B56" s="250" t="s">
        <v>43</v>
      </c>
      <c r="C56" s="251"/>
      <c r="D56" s="251"/>
      <c r="E56" s="252"/>
      <c r="F56" s="10"/>
      <c r="G56" s="250" t="s">
        <v>44</v>
      </c>
      <c r="H56" s="251"/>
      <c r="I56" s="251"/>
      <c r="J56" s="252"/>
    </row>
    <row r="57" spans="2:10" x14ac:dyDescent="0.3">
      <c r="B57" s="9">
        <v>0.4236111111111111</v>
      </c>
      <c r="C57" s="9">
        <v>0.51388888888888895</v>
      </c>
      <c r="D57" s="1">
        <v>30</v>
      </c>
      <c r="E57" s="26" t="s">
        <v>45</v>
      </c>
      <c r="F57" s="4"/>
      <c r="G57" s="9">
        <v>0.4236111111111111</v>
      </c>
      <c r="H57" s="9">
        <v>0.51388888888888895</v>
      </c>
      <c r="I57" s="1">
        <v>30</v>
      </c>
      <c r="J57" s="26" t="s">
        <v>46</v>
      </c>
    </row>
    <row r="58" spans="2:10" x14ac:dyDescent="0.3">
      <c r="B58" s="9">
        <v>0.44444444444444442</v>
      </c>
      <c r="C58" s="9">
        <v>0.53472222222222221</v>
      </c>
      <c r="D58" s="1">
        <v>30</v>
      </c>
      <c r="E58" s="25" t="s">
        <v>46</v>
      </c>
      <c r="F58" s="4"/>
      <c r="G58" s="9">
        <v>0.44444444444444442</v>
      </c>
      <c r="H58" s="9">
        <v>0.53472222222222221</v>
      </c>
      <c r="I58" s="1">
        <v>30</v>
      </c>
      <c r="J58" s="25" t="s">
        <v>45</v>
      </c>
    </row>
    <row r="59" spans="2:10" x14ac:dyDescent="0.3">
      <c r="C59" s="92"/>
      <c r="D59" s="92"/>
      <c r="E59" s="4"/>
      <c r="F59" s="4"/>
      <c r="G59" s="4"/>
      <c r="H59" s="5"/>
      <c r="I59" s="5"/>
      <c r="J59" s="4"/>
    </row>
    <row r="60" spans="2:10" x14ac:dyDescent="0.3">
      <c r="B60" s="9">
        <v>0.46527777777777773</v>
      </c>
      <c r="C60" s="9">
        <v>5.5555555555555552E-2</v>
      </c>
      <c r="D60" s="1">
        <v>50</v>
      </c>
      <c r="E60" s="258" t="s">
        <v>64</v>
      </c>
      <c r="F60" s="259"/>
      <c r="G60" s="259"/>
      <c r="H60" s="259"/>
      <c r="I60" s="259"/>
      <c r="J60" s="260"/>
    </row>
    <row r="61" spans="2:10" x14ac:dyDescent="0.3">
      <c r="C61" s="68" t="s">
        <v>14</v>
      </c>
      <c r="D61" s="10">
        <f>SUM(D57:D60)</f>
        <v>110</v>
      </c>
      <c r="I61" s="10">
        <f>SUM(I57:I58)+D60</f>
        <v>110</v>
      </c>
    </row>
    <row r="62" spans="2:10" x14ac:dyDescent="0.3">
      <c r="E62" s="190"/>
      <c r="F62" s="190"/>
      <c r="G62" s="190"/>
      <c r="H62" s="190"/>
      <c r="I62" s="190"/>
      <c r="J62" s="190"/>
    </row>
    <row r="63" spans="2:10" x14ac:dyDescent="0.3">
      <c r="E63" t="s">
        <v>25</v>
      </c>
    </row>
    <row r="64" spans="2:10" x14ac:dyDescent="0.3">
      <c r="E64" t="s">
        <v>26</v>
      </c>
    </row>
  </sheetData>
  <mergeCells count="30">
    <mergeCell ref="E60:J60"/>
    <mergeCell ref="E62:J62"/>
    <mergeCell ref="E41:J41"/>
    <mergeCell ref="B50:C52"/>
    <mergeCell ref="B54:C54"/>
    <mergeCell ref="G54:H54"/>
    <mergeCell ref="B56:E56"/>
    <mergeCell ref="G56:J56"/>
    <mergeCell ref="E39:J39"/>
    <mergeCell ref="B30:C30"/>
    <mergeCell ref="G30:H30"/>
    <mergeCell ref="B32:E32"/>
    <mergeCell ref="G32:J32"/>
    <mergeCell ref="B33:B34"/>
    <mergeCell ref="C33:C34"/>
    <mergeCell ref="D33:D34"/>
    <mergeCell ref="E33:E34"/>
    <mergeCell ref="G35:G36"/>
    <mergeCell ref="H35:H36"/>
    <mergeCell ref="I35:I36"/>
    <mergeCell ref="J35:J36"/>
    <mergeCell ref="E38:J38"/>
    <mergeCell ref="L17:M19"/>
    <mergeCell ref="L21:M21"/>
    <mergeCell ref="O34:T34"/>
    <mergeCell ref="B26:C28"/>
    <mergeCell ref="B2:C4"/>
    <mergeCell ref="B6:C6"/>
    <mergeCell ref="G6:H6"/>
    <mergeCell ref="B11:B15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2">
        <v>9</v>
      </c>
      <c r="C2" s="202"/>
      <c r="D2" s="202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2"/>
      <c r="C3" s="202"/>
      <c r="D3" s="202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2"/>
      <c r="C4" s="202"/>
      <c r="D4" s="202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3" t="s">
        <v>4</v>
      </c>
      <c r="C6" s="204"/>
      <c r="D6" s="53" t="s">
        <v>5</v>
      </c>
      <c r="E6" s="89" t="s">
        <v>6</v>
      </c>
      <c r="F6" s="19"/>
      <c r="G6" s="203" t="s">
        <v>4</v>
      </c>
      <c r="H6" s="204"/>
      <c r="I6" s="13" t="s">
        <v>5</v>
      </c>
      <c r="J6" s="89" t="s">
        <v>6</v>
      </c>
      <c r="K6" s="77"/>
      <c r="L6" s="203" t="s">
        <v>4</v>
      </c>
      <c r="M6" s="204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75" t="s">
        <v>82</v>
      </c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2" t="s">
        <v>29</v>
      </c>
      <c r="C10" s="193"/>
      <c r="D10" s="193"/>
      <c r="E10" s="194"/>
      <c r="F10" s="29"/>
      <c r="G10" s="192" t="s">
        <v>52</v>
      </c>
      <c r="H10" s="193"/>
      <c r="I10" s="193"/>
      <c r="J10" s="194"/>
      <c r="K10" s="27"/>
      <c r="L10" s="192" t="s">
        <v>130</v>
      </c>
      <c r="M10" s="193"/>
      <c r="N10" s="193"/>
      <c r="O10" s="194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3">
        <f>B8+TIME(0,D8,0)</f>
        <v>0.4201388888888889</v>
      </c>
      <c r="C11" s="263">
        <f>C8+TIME(0,D8,0)</f>
        <v>0.50347222222222221</v>
      </c>
      <c r="D11" s="235">
        <v>95</v>
      </c>
      <c r="E11" s="261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4"/>
      <c r="C12" s="264"/>
      <c r="D12" s="236"/>
      <c r="E12" s="262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75" t="s">
        <v>84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3" t="s">
        <v>88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1">
        <v>3</v>
      </c>
      <c r="C34" s="171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1"/>
      <c r="C35" s="171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1"/>
      <c r="C36" s="171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3" t="s">
        <v>4</v>
      </c>
      <c r="C39" s="204"/>
      <c r="D39" s="53" t="s">
        <v>5</v>
      </c>
      <c r="E39" s="89" t="s">
        <v>6</v>
      </c>
      <c r="F39" s="19"/>
      <c r="G39" s="203" t="s">
        <v>4</v>
      </c>
      <c r="H39" s="204"/>
      <c r="I39" s="13" t="s">
        <v>5</v>
      </c>
      <c r="J39" s="89" t="s">
        <v>6</v>
      </c>
      <c r="K39" s="77"/>
      <c r="L39" s="203" t="s">
        <v>4</v>
      </c>
      <c r="M39" s="204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2" t="s">
        <v>27</v>
      </c>
      <c r="F40" s="213"/>
      <c r="G40" s="213"/>
      <c r="H40" s="213"/>
      <c r="I40" s="213"/>
      <c r="J40" s="213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5" t="s">
        <v>79</v>
      </c>
      <c r="F41" s="216"/>
      <c r="G41" s="216"/>
      <c r="H41" s="216"/>
      <c r="I41" s="216"/>
      <c r="J41" s="216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209" t="s">
        <v>29</v>
      </c>
      <c r="C44" s="210"/>
      <c r="D44" s="210"/>
      <c r="E44" s="211"/>
      <c r="F44" s="29"/>
      <c r="G44" s="209" t="s">
        <v>52</v>
      </c>
      <c r="H44" s="210"/>
      <c r="I44" s="210"/>
      <c r="J44" s="211"/>
      <c r="K44" s="29"/>
      <c r="L44" s="209" t="s">
        <v>52</v>
      </c>
      <c r="M44" s="210"/>
      <c r="N44" s="210"/>
      <c r="O44" s="211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23" t="s">
        <v>11</v>
      </c>
      <c r="F49" s="223"/>
      <c r="G49" s="223"/>
      <c r="H49" s="223"/>
      <c r="I49" s="223"/>
      <c r="J49" s="223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20" t="s">
        <v>84</v>
      </c>
      <c r="F50" s="221"/>
      <c r="G50" s="221"/>
      <c r="H50" s="221"/>
      <c r="I50" s="221"/>
      <c r="J50" s="221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3" t="s">
        <v>88</v>
      </c>
      <c r="E53" s="173"/>
      <c r="F53" s="173"/>
      <c r="G53" s="173"/>
      <c r="H53" s="173"/>
      <c r="I53" s="173"/>
      <c r="J53" s="173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1">
        <v>3</v>
      </c>
      <c r="C63" s="171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1"/>
      <c r="C64" s="171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1"/>
      <c r="C65" s="171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19" t="s">
        <v>4</v>
      </c>
      <c r="C68" s="219"/>
      <c r="D68" s="53" t="s">
        <v>5</v>
      </c>
      <c r="E68" s="89" t="s">
        <v>6</v>
      </c>
      <c r="F68" s="19"/>
      <c r="G68" s="206" t="s">
        <v>4</v>
      </c>
      <c r="H68" s="207"/>
      <c r="I68" s="13" t="s">
        <v>5</v>
      </c>
      <c r="J68" s="89" t="s">
        <v>6</v>
      </c>
      <c r="K68" s="77"/>
      <c r="L68" s="206" t="s">
        <v>4</v>
      </c>
      <c r="M68" s="207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8" t="s">
        <v>27</v>
      </c>
      <c r="F69" s="218"/>
      <c r="G69" s="218"/>
      <c r="H69" s="218"/>
      <c r="I69" s="218"/>
      <c r="J69" s="218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8" t="s">
        <v>28</v>
      </c>
      <c r="F70" s="218"/>
      <c r="G70" s="218"/>
      <c r="H70" s="218"/>
      <c r="I70" s="218"/>
      <c r="J70" s="218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209" t="s">
        <v>29</v>
      </c>
      <c r="C73" s="210"/>
      <c r="D73" s="210"/>
      <c r="E73" s="211"/>
      <c r="F73" s="29"/>
      <c r="G73" s="209" t="s">
        <v>52</v>
      </c>
      <c r="H73" s="210"/>
      <c r="I73" s="210"/>
      <c r="J73" s="211"/>
      <c r="K73" s="29"/>
      <c r="L73" s="209" t="s">
        <v>52</v>
      </c>
      <c r="M73" s="210"/>
      <c r="N73" s="210"/>
      <c r="O73" s="211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3" t="s">
        <v>24</v>
      </c>
      <c r="E79" s="173"/>
      <c r="F79" s="173"/>
      <c r="G79" s="173"/>
      <c r="H79" s="173"/>
      <c r="I79" s="173"/>
      <c r="J79" s="173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2">
        <v>10</v>
      </c>
      <c r="C2" s="202"/>
      <c r="D2" s="202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2"/>
      <c r="C3" s="202"/>
      <c r="D3" s="202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2"/>
      <c r="C4" s="202"/>
      <c r="D4" s="202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3" t="s">
        <v>4</v>
      </c>
      <c r="C6" s="204"/>
      <c r="D6" s="53" t="s">
        <v>5</v>
      </c>
      <c r="E6" s="55" t="s">
        <v>6</v>
      </c>
      <c r="F6" s="19"/>
      <c r="G6" s="203" t="s">
        <v>4</v>
      </c>
      <c r="H6" s="204"/>
      <c r="I6" s="53" t="s">
        <v>5</v>
      </c>
      <c r="J6" s="55" t="s">
        <v>6</v>
      </c>
      <c r="K6" s="77"/>
      <c r="L6" s="203" t="s">
        <v>4</v>
      </c>
      <c r="M6" s="204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2" t="s">
        <v>29</v>
      </c>
      <c r="C8" s="193"/>
      <c r="D8" s="193"/>
      <c r="E8" s="194"/>
      <c r="F8" s="29"/>
      <c r="G8" s="192" t="s">
        <v>52</v>
      </c>
      <c r="H8" s="193"/>
      <c r="I8" s="193"/>
      <c r="J8" s="194"/>
      <c r="K8" s="27"/>
      <c r="L8" s="192" t="s">
        <v>130</v>
      </c>
      <c r="M8" s="193"/>
      <c r="N8" s="193"/>
      <c r="O8" s="194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3">
        <v>0.41666666666666669</v>
      </c>
      <c r="C9" s="233">
        <v>0.5</v>
      </c>
      <c r="D9" s="235">
        <v>100</v>
      </c>
      <c r="E9" s="261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4"/>
      <c r="C10" s="234"/>
      <c r="D10" s="236"/>
      <c r="E10" s="262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75" t="s">
        <v>84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3" t="s">
        <v>88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1">
        <v>3</v>
      </c>
      <c r="C32" s="171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1"/>
      <c r="C33" s="171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1"/>
      <c r="C34" s="171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3" t="s">
        <v>4</v>
      </c>
      <c r="C37" s="204"/>
      <c r="D37" s="53" t="s">
        <v>5</v>
      </c>
      <c r="E37" s="89" t="s">
        <v>6</v>
      </c>
      <c r="F37" s="19"/>
      <c r="G37" s="203" t="s">
        <v>4</v>
      </c>
      <c r="H37" s="204"/>
      <c r="I37" s="13" t="s">
        <v>5</v>
      </c>
      <c r="J37" s="89" t="s">
        <v>6</v>
      </c>
      <c r="K37" s="77"/>
      <c r="L37" s="203" t="s">
        <v>4</v>
      </c>
      <c r="M37" s="204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2" t="s">
        <v>27</v>
      </c>
      <c r="F38" s="213"/>
      <c r="G38" s="213"/>
      <c r="H38" s="213"/>
      <c r="I38" s="213"/>
      <c r="J38" s="213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5" t="s">
        <v>79</v>
      </c>
      <c r="F39" s="216"/>
      <c r="G39" s="216"/>
      <c r="H39" s="216"/>
      <c r="I39" s="216"/>
      <c r="J39" s="216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209" t="s">
        <v>29</v>
      </c>
      <c r="C42" s="210"/>
      <c r="D42" s="210"/>
      <c r="E42" s="211"/>
      <c r="F42" s="29"/>
      <c r="G42" s="209" t="s">
        <v>52</v>
      </c>
      <c r="H42" s="210"/>
      <c r="I42" s="210"/>
      <c r="J42" s="211"/>
      <c r="K42" s="29"/>
      <c r="L42" s="209" t="s">
        <v>52</v>
      </c>
      <c r="M42" s="210"/>
      <c r="N42" s="210"/>
      <c r="O42" s="211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23" t="s">
        <v>11</v>
      </c>
      <c r="F47" s="223"/>
      <c r="G47" s="223"/>
      <c r="H47" s="223"/>
      <c r="I47" s="223"/>
      <c r="J47" s="223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20" t="s">
        <v>84</v>
      </c>
      <c r="F48" s="221"/>
      <c r="G48" s="221"/>
      <c r="H48" s="221"/>
      <c r="I48" s="221"/>
      <c r="J48" s="221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3" t="s">
        <v>88</v>
      </c>
      <c r="E51" s="173"/>
      <c r="F51" s="173"/>
      <c r="G51" s="173"/>
      <c r="H51" s="173"/>
      <c r="I51" s="173"/>
      <c r="J51" s="173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1">
        <v>3</v>
      </c>
      <c r="C61" s="171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1"/>
      <c r="C62" s="171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1"/>
      <c r="C63" s="171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19" t="s">
        <v>4</v>
      </c>
      <c r="C66" s="219"/>
      <c r="D66" s="53" t="s">
        <v>5</v>
      </c>
      <c r="E66" s="89" t="s">
        <v>6</v>
      </c>
      <c r="F66" s="19"/>
      <c r="G66" s="206" t="s">
        <v>4</v>
      </c>
      <c r="H66" s="207"/>
      <c r="I66" s="13" t="s">
        <v>5</v>
      </c>
      <c r="J66" s="89" t="s">
        <v>6</v>
      </c>
      <c r="K66" s="77"/>
      <c r="L66" s="206" t="s">
        <v>4</v>
      </c>
      <c r="M66" s="207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8" t="s">
        <v>27</v>
      </c>
      <c r="F67" s="218"/>
      <c r="G67" s="218"/>
      <c r="H67" s="218"/>
      <c r="I67" s="218"/>
      <c r="J67" s="218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8" t="s">
        <v>28</v>
      </c>
      <c r="F68" s="218"/>
      <c r="G68" s="218"/>
      <c r="H68" s="218"/>
      <c r="I68" s="218"/>
      <c r="J68" s="218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209" t="s">
        <v>29</v>
      </c>
      <c r="C71" s="210"/>
      <c r="D71" s="210"/>
      <c r="E71" s="211"/>
      <c r="F71" s="29"/>
      <c r="G71" s="209" t="s">
        <v>52</v>
      </c>
      <c r="H71" s="210"/>
      <c r="I71" s="210"/>
      <c r="J71" s="211"/>
      <c r="K71" s="29"/>
      <c r="L71" s="209" t="s">
        <v>52</v>
      </c>
      <c r="M71" s="210"/>
      <c r="N71" s="210"/>
      <c r="O71" s="211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3" t="s">
        <v>24</v>
      </c>
      <c r="E77" s="173"/>
      <c r="F77" s="173"/>
      <c r="G77" s="173"/>
      <c r="H77" s="173"/>
      <c r="I77" s="173"/>
      <c r="J77" s="173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4'!$X9</f>
        <v>30</v>
      </c>
      <c r="G2">
        <f>'DAY 6'!J7</f>
        <v>75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60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7'!$J9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50</v>
      </c>
      <c r="D4">
        <f>'DAY 2'!$J9</f>
        <v>50</v>
      </c>
      <c r="E4">
        <f>'DAY 3'!$AH11</f>
        <v>10</v>
      </c>
      <c r="F4">
        <f>'DAY 4'!$X10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topLeftCell="B2" zoomScaleNormal="100" workbookViewId="0">
      <selection activeCell="J31" sqref="J3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145</v>
      </c>
      <c r="G1"/>
      <c r="H1"/>
    </row>
    <row r="2" spans="1:10" x14ac:dyDescent="0.3">
      <c r="A2" s="70"/>
      <c r="B2" s="171">
        <v>2</v>
      </c>
      <c r="C2" s="171"/>
      <c r="E2" s="129" t="s">
        <v>136</v>
      </c>
      <c r="G2"/>
      <c r="H2"/>
    </row>
    <row r="3" spans="1:10" x14ac:dyDescent="0.3">
      <c r="A3" s="70"/>
      <c r="B3" s="171"/>
      <c r="C3" s="171"/>
      <c r="E3" s="130" t="s">
        <v>129</v>
      </c>
      <c r="G3"/>
      <c r="H3"/>
    </row>
    <row r="4" spans="1:10" x14ac:dyDescent="0.3">
      <c r="A4" s="71"/>
      <c r="B4" s="171"/>
      <c r="C4" s="171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2" t="s">
        <v>4</v>
      </c>
      <c r="C6" s="172"/>
      <c r="D6" s="53" t="s">
        <v>5</v>
      </c>
      <c r="E6" s="172" t="s">
        <v>6</v>
      </c>
      <c r="F6" s="172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75" t="s">
        <v>169</v>
      </c>
      <c r="F7" s="175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75" t="s">
        <v>151</v>
      </c>
      <c r="F8" s="175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76" t="s">
        <v>133</v>
      </c>
      <c r="F9" s="179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75" t="s">
        <v>172</v>
      </c>
      <c r="F10" s="175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76" t="s">
        <v>173</v>
      </c>
      <c r="F11" s="177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78" t="s">
        <v>149</v>
      </c>
      <c r="F12" s="178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78" t="s">
        <v>134</v>
      </c>
      <c r="F13" s="178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75" t="s">
        <v>95</v>
      </c>
      <c r="F14" s="175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1">
        <v>2</v>
      </c>
      <c r="C30" s="171"/>
      <c r="D30" s="2" t="s">
        <v>86</v>
      </c>
      <c r="E30" s="2"/>
      <c r="F30" s="6"/>
      <c r="G30" s="6"/>
      <c r="H30"/>
    </row>
    <row r="31" spans="1:8" x14ac:dyDescent="0.3">
      <c r="A31" s="70"/>
      <c r="B31" s="171"/>
      <c r="C31" s="171"/>
      <c r="D31" s="8" t="s">
        <v>87</v>
      </c>
      <c r="E31" s="8"/>
      <c r="F31" s="6"/>
      <c r="G31" s="6"/>
      <c r="H31"/>
    </row>
    <row r="32" spans="1:8" x14ac:dyDescent="0.3">
      <c r="A32" s="71"/>
      <c r="B32" s="171"/>
      <c r="C32" s="171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2" t="s">
        <v>4</v>
      </c>
      <c r="C35" s="172"/>
      <c r="D35" s="53" t="s">
        <v>5</v>
      </c>
      <c r="E35" s="126" t="s">
        <v>6</v>
      </c>
      <c r="F35" s="78"/>
      <c r="G35" s="174"/>
      <c r="H35" s="174"/>
      <c r="I35" s="78"/>
      <c r="J35" s="78"/>
      <c r="L35" s="174"/>
      <c r="M35" s="174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1">
        <v>2</v>
      </c>
      <c r="C56" s="171"/>
      <c r="D56" s="2" t="s">
        <v>86</v>
      </c>
      <c r="E56" s="2"/>
      <c r="F56" s="6"/>
      <c r="G56" s="6"/>
      <c r="H56"/>
    </row>
    <row r="57" spans="1:19" x14ac:dyDescent="0.3">
      <c r="A57" s="70"/>
      <c r="B57" s="171"/>
      <c r="C57" s="171"/>
      <c r="D57" s="8" t="s">
        <v>87</v>
      </c>
      <c r="E57" s="8"/>
      <c r="F57" s="6"/>
      <c r="G57" s="6"/>
      <c r="H57"/>
    </row>
    <row r="58" spans="1:19" x14ac:dyDescent="0.3">
      <c r="A58" s="71"/>
      <c r="B58" s="171"/>
      <c r="C58" s="171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88" t="s">
        <v>3</v>
      </c>
      <c r="F60" s="188"/>
      <c r="G60" s="188"/>
      <c r="H60" s="188"/>
      <c r="I60" s="188"/>
      <c r="Q60" t="s">
        <v>98</v>
      </c>
    </row>
    <row r="61" spans="1:19" ht="14.4" customHeight="1" x14ac:dyDescent="0.3">
      <c r="B61" s="172" t="s">
        <v>4</v>
      </c>
      <c r="C61" s="172"/>
      <c r="D61" s="53" t="s">
        <v>5</v>
      </c>
      <c r="E61" s="13" t="s">
        <v>6</v>
      </c>
      <c r="F61" s="12"/>
      <c r="G61" s="183" t="s">
        <v>4</v>
      </c>
      <c r="H61" s="184"/>
      <c r="I61" s="13" t="s">
        <v>5</v>
      </c>
      <c r="J61" s="13" t="s">
        <v>6</v>
      </c>
      <c r="L61" s="183" t="s">
        <v>4</v>
      </c>
      <c r="M61" s="184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5" t="s">
        <v>81</v>
      </c>
      <c r="F62" s="186"/>
      <c r="G62" s="186"/>
      <c r="H62" s="186"/>
      <c r="I62" s="186"/>
      <c r="J62" s="186"/>
      <c r="K62" s="186"/>
      <c r="L62" s="186"/>
      <c r="M62" s="186"/>
      <c r="N62" s="186"/>
      <c r="O62" s="187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88" t="s">
        <v>9</v>
      </c>
      <c r="F64" s="188"/>
      <c r="G64" s="188"/>
      <c r="H64" s="188"/>
      <c r="I64" s="188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89" t="s">
        <v>16</v>
      </c>
      <c r="C65" s="189"/>
      <c r="D65" s="189"/>
      <c r="E65" s="189"/>
      <c r="F65" s="22"/>
      <c r="G65" s="189" t="s">
        <v>17</v>
      </c>
      <c r="H65" s="189"/>
      <c r="I65" s="189"/>
      <c r="J65" s="189"/>
      <c r="K65" s="23"/>
      <c r="L65" s="189" t="s">
        <v>53</v>
      </c>
      <c r="M65" s="189"/>
      <c r="N65" s="189"/>
      <c r="O65" s="189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90" t="s">
        <v>11</v>
      </c>
      <c r="F72" s="190"/>
      <c r="G72" s="190"/>
      <c r="H72" s="190"/>
      <c r="I72" s="190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91" t="s">
        <v>58</v>
      </c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5" t="s">
        <v>95</v>
      </c>
      <c r="F74" s="186"/>
      <c r="G74" s="186"/>
      <c r="H74" s="186"/>
      <c r="I74" s="186"/>
      <c r="J74" s="186"/>
      <c r="K74" s="186"/>
      <c r="L74" s="186"/>
      <c r="M74" s="186"/>
      <c r="N74" s="186"/>
      <c r="O74" s="187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3" t="s">
        <v>88</v>
      </c>
      <c r="E77" s="173"/>
      <c r="F77" s="173"/>
      <c r="G77" s="173"/>
      <c r="H77" s="173"/>
      <c r="I77" s="173"/>
      <c r="J77" s="173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1">
        <v>2</v>
      </c>
      <c r="C86" s="171"/>
      <c r="D86" s="2" t="s">
        <v>0</v>
      </c>
      <c r="E86" s="2"/>
      <c r="F86" s="6"/>
      <c r="G86" s="6"/>
      <c r="H86"/>
    </row>
    <row r="87" spans="1:15" x14ac:dyDescent="0.3">
      <c r="B87" s="171"/>
      <c r="C87" s="171"/>
      <c r="D87" s="8" t="s">
        <v>1</v>
      </c>
      <c r="E87" s="8"/>
      <c r="F87" s="6"/>
      <c r="G87" s="6"/>
      <c r="H87"/>
    </row>
    <row r="88" spans="1:15" x14ac:dyDescent="0.3">
      <c r="B88" s="171"/>
      <c r="C88" s="171"/>
      <c r="D88" s="24" t="s">
        <v>2</v>
      </c>
      <c r="E88" s="24"/>
      <c r="G88"/>
      <c r="H88"/>
    </row>
    <row r="90" spans="1:15" x14ac:dyDescent="0.3">
      <c r="E90" s="188" t="s">
        <v>3</v>
      </c>
      <c r="F90" s="188"/>
      <c r="G90" s="188"/>
      <c r="H90" s="188"/>
      <c r="I90" s="188"/>
    </row>
    <row r="91" spans="1:15" x14ac:dyDescent="0.3">
      <c r="B91" s="172" t="s">
        <v>4</v>
      </c>
      <c r="C91" s="172"/>
      <c r="D91" s="53" t="s">
        <v>5</v>
      </c>
      <c r="E91" s="13" t="s">
        <v>6</v>
      </c>
      <c r="F91" s="12"/>
      <c r="G91" s="183" t="s">
        <v>4</v>
      </c>
      <c r="H91" s="184"/>
      <c r="I91" s="13" t="s">
        <v>5</v>
      </c>
      <c r="J91" s="13" t="s">
        <v>6</v>
      </c>
      <c r="L91" s="183" t="s">
        <v>4</v>
      </c>
      <c r="M91" s="184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5" t="s">
        <v>15</v>
      </c>
      <c r="F92" s="186"/>
      <c r="G92" s="186"/>
      <c r="H92" s="186"/>
      <c r="I92" s="186"/>
      <c r="J92" s="186"/>
      <c r="K92" s="186"/>
      <c r="L92" s="186"/>
      <c r="M92" s="186"/>
      <c r="N92" s="186"/>
      <c r="O92" s="187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88" t="s">
        <v>9</v>
      </c>
      <c r="F94" s="188"/>
      <c r="G94" s="188"/>
      <c r="H94" s="188"/>
      <c r="I94" s="188"/>
      <c r="J94" s="4"/>
      <c r="M94" s="67"/>
      <c r="N94" s="67"/>
    </row>
    <row r="95" spans="1:15" ht="15.6" x14ac:dyDescent="0.3">
      <c r="B95" s="189" t="s">
        <v>16</v>
      </c>
      <c r="C95" s="189"/>
      <c r="D95" s="189"/>
      <c r="E95" s="189"/>
      <c r="F95" s="22"/>
      <c r="G95" s="189" t="s">
        <v>17</v>
      </c>
      <c r="H95" s="189"/>
      <c r="I95" s="189"/>
      <c r="J95" s="189"/>
      <c r="K95" s="23"/>
      <c r="L95" s="189" t="s">
        <v>53</v>
      </c>
      <c r="M95" s="189"/>
      <c r="N95" s="189"/>
      <c r="O95" s="189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90" t="s">
        <v>11</v>
      </c>
      <c r="F101" s="190"/>
      <c r="G101" s="190"/>
      <c r="H101" s="190"/>
      <c r="I101" s="190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91" t="s">
        <v>58</v>
      </c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0" t="s">
        <v>23</v>
      </c>
      <c r="F103" s="181"/>
      <c r="G103" s="181"/>
      <c r="H103" s="181"/>
      <c r="I103" s="181"/>
      <c r="J103" s="181"/>
      <c r="K103" s="181"/>
      <c r="L103" s="181"/>
      <c r="M103" s="181"/>
      <c r="N103" s="181"/>
      <c r="O103" s="182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56:C58"/>
    <mergeCell ref="E60:I60"/>
    <mergeCell ref="E73:O73"/>
    <mergeCell ref="L91:M91"/>
    <mergeCell ref="E90:I90"/>
    <mergeCell ref="B91:C91"/>
    <mergeCell ref="G91:H91"/>
    <mergeCell ref="E94:I94"/>
    <mergeCell ref="B95:E95"/>
    <mergeCell ref="G95:J95"/>
    <mergeCell ref="L95:O95"/>
    <mergeCell ref="D77:J77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E26" sqref="E26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145</v>
      </c>
      <c r="B1" s="10"/>
      <c r="C1" s="10"/>
    </row>
    <row r="2" spans="1:34" customFormat="1" x14ac:dyDescent="0.3">
      <c r="A2" s="16"/>
      <c r="B2" s="202">
        <v>3</v>
      </c>
      <c r="C2" s="202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2"/>
      <c r="C3" s="202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2"/>
      <c r="C4" s="202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3" t="s">
        <v>4</v>
      </c>
      <c r="C6" s="204"/>
      <c r="D6" s="55" t="s">
        <v>5</v>
      </c>
      <c r="E6" s="89" t="s">
        <v>6</v>
      </c>
      <c r="F6" s="19"/>
      <c r="G6" s="205" t="s">
        <v>4</v>
      </c>
      <c r="H6" s="205"/>
      <c r="I6" s="89" t="s">
        <v>5</v>
      </c>
      <c r="J6" s="89" t="s">
        <v>6</v>
      </c>
      <c r="K6" s="16"/>
      <c r="L6" s="206" t="s">
        <v>4</v>
      </c>
      <c r="M6" s="207"/>
      <c r="N6" s="89" t="s">
        <v>5</v>
      </c>
      <c r="O6" s="89" t="s">
        <v>6</v>
      </c>
      <c r="P6" s="148"/>
      <c r="Q6" s="208"/>
      <c r="R6" s="208"/>
      <c r="S6" s="77"/>
      <c r="T6" s="77"/>
      <c r="U6" s="16"/>
      <c r="V6" s="208"/>
      <c r="W6" s="208"/>
      <c r="X6" s="77"/>
      <c r="Y6" s="77"/>
      <c r="Z6" s="77"/>
      <c r="AA6" s="208"/>
      <c r="AB6" s="208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95" t="s">
        <v>27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96" t="s">
        <v>170</v>
      </c>
      <c r="F8" s="197"/>
      <c r="G8" s="197"/>
      <c r="H8" s="197"/>
      <c r="I8" s="197"/>
      <c r="J8" s="197"/>
      <c r="K8" s="197"/>
      <c r="L8" s="197"/>
      <c r="M8" s="197"/>
      <c r="N8" s="197"/>
      <c r="O8" s="198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2" t="s">
        <v>29</v>
      </c>
      <c r="C10" s="193"/>
      <c r="D10" s="193"/>
      <c r="E10" s="194"/>
      <c r="F10" s="29"/>
      <c r="G10" s="192" t="s">
        <v>141</v>
      </c>
      <c r="H10" s="193"/>
      <c r="I10" s="193"/>
      <c r="J10" s="194"/>
      <c r="K10" s="30"/>
      <c r="L10" s="192" t="s">
        <v>91</v>
      </c>
      <c r="M10" s="193"/>
      <c r="N10" s="193"/>
      <c r="O10" s="194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176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154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154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2" t="s">
        <v>52</v>
      </c>
      <c r="C15" s="193"/>
      <c r="D15" s="193"/>
      <c r="E15" s="194"/>
      <c r="F15" s="27"/>
      <c r="G15" s="192" t="s">
        <v>142</v>
      </c>
      <c r="H15" s="193"/>
      <c r="I15" s="193"/>
      <c r="J15" s="194"/>
      <c r="K15" s="32"/>
      <c r="L15" s="192" t="s">
        <v>140</v>
      </c>
      <c r="M15" s="193"/>
      <c r="N15" s="193"/>
      <c r="O15" s="194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154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154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176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199" t="s">
        <v>84</v>
      </c>
      <c r="F20" s="200"/>
      <c r="G20" s="200"/>
      <c r="H20" s="200"/>
      <c r="I20" s="200"/>
      <c r="J20" s="200"/>
      <c r="K20" s="200"/>
      <c r="L20" s="200"/>
      <c r="M20" s="200"/>
      <c r="N20" s="200"/>
      <c r="O20" s="201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155</v>
      </c>
    </row>
    <row r="30" spans="1:34" customFormat="1" x14ac:dyDescent="0.3">
      <c r="B30" s="10"/>
      <c r="C30" s="10"/>
      <c r="E30" t="s">
        <v>156</v>
      </c>
    </row>
    <row r="31" spans="1:34" customFormat="1" x14ac:dyDescent="0.3">
      <c r="B31" s="10"/>
      <c r="C31" s="10"/>
      <c r="E31" t="s">
        <v>157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1">
        <v>3</v>
      </c>
      <c r="C39" s="171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1"/>
      <c r="C40" s="171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1"/>
      <c r="C41" s="171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3" t="s">
        <v>4</v>
      </c>
      <c r="C44" s="204"/>
      <c r="D44" s="53" t="s">
        <v>5</v>
      </c>
      <c r="E44" s="89" t="s">
        <v>6</v>
      </c>
      <c r="F44" s="19"/>
      <c r="G44" s="203" t="s">
        <v>4</v>
      </c>
      <c r="H44" s="204"/>
      <c r="I44" s="13" t="s">
        <v>5</v>
      </c>
      <c r="J44" s="89" t="s">
        <v>6</v>
      </c>
      <c r="L44" s="203" t="s">
        <v>4</v>
      </c>
      <c r="M44" s="204"/>
      <c r="N44" s="13" t="s">
        <v>5</v>
      </c>
      <c r="O44" s="89" t="s">
        <v>6</v>
      </c>
      <c r="P44" s="19"/>
      <c r="Q44" s="203" t="s">
        <v>4</v>
      </c>
      <c r="R44" s="204"/>
      <c r="S44" s="13" t="s">
        <v>5</v>
      </c>
      <c r="T44" s="89" t="s">
        <v>6</v>
      </c>
      <c r="V44" s="203" t="s">
        <v>4</v>
      </c>
      <c r="W44" s="204"/>
      <c r="X44" s="13" t="s">
        <v>5</v>
      </c>
      <c r="Y44" s="89" t="s">
        <v>6</v>
      </c>
      <c r="Z44" s="77"/>
      <c r="AA44" s="203" t="s">
        <v>4</v>
      </c>
      <c r="AB44" s="204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2" t="s">
        <v>27</v>
      </c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4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5" t="s">
        <v>79</v>
      </c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7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209" t="s">
        <v>29</v>
      </c>
      <c r="C49" s="210"/>
      <c r="D49" s="210"/>
      <c r="E49" s="211"/>
      <c r="F49" s="29"/>
      <c r="G49" s="209" t="s">
        <v>52</v>
      </c>
      <c r="H49" s="210"/>
      <c r="I49" s="210"/>
      <c r="J49" s="211"/>
      <c r="K49" s="30"/>
      <c r="L49" s="209" t="s">
        <v>30</v>
      </c>
      <c r="M49" s="210"/>
      <c r="N49" s="210"/>
      <c r="O49" s="211"/>
      <c r="P49" s="29"/>
      <c r="Q49" s="209" t="s">
        <v>50</v>
      </c>
      <c r="R49" s="210"/>
      <c r="S49" s="210"/>
      <c r="T49" s="211"/>
      <c r="V49" s="209" t="s">
        <v>91</v>
      </c>
      <c r="W49" s="210"/>
      <c r="X49" s="210"/>
      <c r="Y49" s="211"/>
      <c r="Z49" s="29"/>
      <c r="AA49" s="209" t="s">
        <v>91</v>
      </c>
      <c r="AB49" s="210"/>
      <c r="AC49" s="210"/>
      <c r="AD49" s="211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23" t="s">
        <v>11</v>
      </c>
      <c r="F54" s="223"/>
      <c r="G54" s="223"/>
      <c r="H54" s="223"/>
      <c r="I54" s="223"/>
      <c r="J54" s="223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20" t="s">
        <v>84</v>
      </c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2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3" t="s">
        <v>88</v>
      </c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1">
        <v>3</v>
      </c>
      <c r="C68" s="171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1"/>
      <c r="C69" s="171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1"/>
      <c r="C70" s="171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19" t="s">
        <v>4</v>
      </c>
      <c r="C73" s="219"/>
      <c r="D73" s="53" t="s">
        <v>5</v>
      </c>
      <c r="E73" s="89" t="s">
        <v>6</v>
      </c>
      <c r="F73" s="19"/>
      <c r="G73" s="206" t="s">
        <v>4</v>
      </c>
      <c r="H73" s="207"/>
      <c r="I73" s="13" t="s">
        <v>5</v>
      </c>
      <c r="J73" s="89" t="s">
        <v>6</v>
      </c>
      <c r="L73" s="205" t="s">
        <v>4</v>
      </c>
      <c r="M73" s="205"/>
      <c r="N73" s="13" t="s">
        <v>5</v>
      </c>
      <c r="O73" s="89" t="s">
        <v>6</v>
      </c>
      <c r="P73" s="19"/>
      <c r="Q73" s="206" t="s">
        <v>4</v>
      </c>
      <c r="R73" s="207"/>
      <c r="S73" s="13" t="s">
        <v>5</v>
      </c>
      <c r="T73" s="89" t="s">
        <v>6</v>
      </c>
      <c r="V73" s="206" t="s">
        <v>4</v>
      </c>
      <c r="W73" s="207"/>
      <c r="X73" s="13" t="s">
        <v>5</v>
      </c>
      <c r="Y73" s="89" t="s">
        <v>6</v>
      </c>
      <c r="Z73" s="77"/>
      <c r="AA73" s="206" t="s">
        <v>4</v>
      </c>
      <c r="AB73" s="207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8" t="s">
        <v>27</v>
      </c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8" t="s">
        <v>28</v>
      </c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209" t="s">
        <v>29</v>
      </c>
      <c r="C78" s="210"/>
      <c r="D78" s="210"/>
      <c r="E78" s="211"/>
      <c r="F78" s="29"/>
      <c r="G78" s="209" t="s">
        <v>52</v>
      </c>
      <c r="H78" s="210"/>
      <c r="I78" s="210"/>
      <c r="J78" s="211"/>
      <c r="K78" s="30"/>
      <c r="L78" s="209" t="s">
        <v>30</v>
      </c>
      <c r="M78" s="210"/>
      <c r="N78" s="210"/>
      <c r="O78" s="211"/>
      <c r="P78" s="29"/>
      <c r="Q78" s="209" t="s">
        <v>50</v>
      </c>
      <c r="R78" s="210"/>
      <c r="S78" s="210"/>
      <c r="T78" s="211"/>
      <c r="U78" s="21"/>
      <c r="V78" s="209" t="s">
        <v>51</v>
      </c>
      <c r="W78" s="210"/>
      <c r="X78" s="210"/>
      <c r="Y78" s="211"/>
      <c r="Z78" s="29"/>
      <c r="AA78" s="209" t="s">
        <v>51</v>
      </c>
      <c r="AB78" s="210"/>
      <c r="AC78" s="210"/>
      <c r="AD78" s="211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3" t="s">
        <v>24</v>
      </c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9"/>
  <sheetViews>
    <sheetView showGridLines="0" zoomScaleNormal="100" workbookViewId="0">
      <selection activeCell="M12" sqref="M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145</v>
      </c>
      <c r="B1" s="10"/>
      <c r="C1" s="10"/>
    </row>
    <row r="2" spans="1:24" customFormat="1" x14ac:dyDescent="0.3">
      <c r="A2" s="16"/>
      <c r="B2" s="171">
        <v>4</v>
      </c>
      <c r="C2" s="171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71"/>
      <c r="C3" s="171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71"/>
      <c r="C4" s="171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19" t="s">
        <v>4</v>
      </c>
      <c r="C6" s="219"/>
      <c r="D6" s="53" t="s">
        <v>5</v>
      </c>
      <c r="E6" s="55" t="s">
        <v>6</v>
      </c>
      <c r="F6" s="19"/>
      <c r="G6" s="203" t="s">
        <v>4</v>
      </c>
      <c r="H6" s="204"/>
      <c r="I6" s="53" t="s">
        <v>5</v>
      </c>
      <c r="J6" s="55" t="s">
        <v>6</v>
      </c>
      <c r="K6" s="16"/>
      <c r="L6" s="208"/>
      <c r="M6" s="208"/>
      <c r="N6" s="78"/>
      <c r="O6" s="77"/>
      <c r="P6" s="77"/>
      <c r="Q6" s="208"/>
      <c r="R6" s="208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24" t="s">
        <v>29</v>
      </c>
      <c r="C8" s="225"/>
      <c r="D8" s="225"/>
      <c r="E8" s="226"/>
      <c r="F8" s="20"/>
      <c r="G8" s="224" t="s">
        <v>52</v>
      </c>
      <c r="H8" s="225"/>
      <c r="I8" s="225"/>
      <c r="J8" s="226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ht="33" customHeight="1" x14ac:dyDescent="0.3">
      <c r="A9" s="16"/>
      <c r="B9" s="82">
        <v>0.41666666666666669</v>
      </c>
      <c r="C9" s="82">
        <v>0.5</v>
      </c>
      <c r="D9" s="56">
        <v>30</v>
      </c>
      <c r="E9" s="132" t="s">
        <v>89</v>
      </c>
      <c r="F9" s="27"/>
      <c r="G9" s="149">
        <v>0.41666666666666669</v>
      </c>
      <c r="H9" s="149">
        <v>0.5</v>
      </c>
      <c r="I9" s="155">
        <v>45</v>
      </c>
      <c r="J9" s="132" t="s">
        <v>176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101</v>
      </c>
      <c r="X9">
        <f>SUMIF(V$9:V$16,"=p",D$9:D$16)</f>
        <v>30</v>
      </c>
    </row>
    <row r="10" spans="1:24" customFormat="1" ht="33" customHeight="1" x14ac:dyDescent="0.3">
      <c r="A10" s="16"/>
      <c r="B10" s="57">
        <f>B9+TIME(0,D9,0)</f>
        <v>0.4375</v>
      </c>
      <c r="C10" s="57">
        <f>C9+TIME(0,D9,0)</f>
        <v>0.52083333333333337</v>
      </c>
      <c r="D10" s="56">
        <v>70</v>
      </c>
      <c r="E10" s="132" t="s">
        <v>163</v>
      </c>
      <c r="F10" s="27"/>
      <c r="G10" s="57">
        <f>G9+TIME(0,I9,0)</f>
        <v>0.44791666666666669</v>
      </c>
      <c r="H10" s="57">
        <f>H9+TIME(0,I9,0)</f>
        <v>0.53125</v>
      </c>
      <c r="I10" s="56">
        <v>55</v>
      </c>
      <c r="J10" s="132" t="s">
        <v>163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99</v>
      </c>
      <c r="X10">
        <f>SUMIF(V$9:V$16,"=t",D$9:D$16)</f>
        <v>70</v>
      </c>
    </row>
    <row r="11" spans="1:24" customFormat="1" ht="28.2" customHeigh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32"/>
      <c r="L11" s="76"/>
      <c r="M11" s="76"/>
      <c r="N11" s="27"/>
      <c r="O11" s="27"/>
      <c r="P11" s="27"/>
      <c r="Q11" s="76"/>
      <c r="R11" s="76"/>
      <c r="S11" s="27"/>
      <c r="T11" s="27"/>
      <c r="U11" s="16"/>
    </row>
    <row r="12" spans="1:24" customFormat="1" ht="15.6" x14ac:dyDescent="0.3">
      <c r="A12" s="16"/>
      <c r="B12" s="224" t="s">
        <v>30</v>
      </c>
      <c r="C12" s="225"/>
      <c r="D12" s="225"/>
      <c r="E12" s="226"/>
      <c r="F12" s="27"/>
      <c r="G12" s="224" t="s">
        <v>37</v>
      </c>
      <c r="H12" s="225"/>
      <c r="I12" s="225"/>
      <c r="J12" s="226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33" customHeight="1" x14ac:dyDescent="0.3">
      <c r="A13" s="16"/>
      <c r="B13" s="82">
        <v>0.41666666666666669</v>
      </c>
      <c r="C13" s="82">
        <v>0.5</v>
      </c>
      <c r="D13" s="56">
        <v>70</v>
      </c>
      <c r="E13" s="132" t="s">
        <v>163</v>
      </c>
      <c r="F13" s="27"/>
      <c r="G13" s="156">
        <v>0.41666666666666669</v>
      </c>
      <c r="H13" s="156">
        <v>0.5</v>
      </c>
      <c r="I13" s="155">
        <v>55</v>
      </c>
      <c r="J13" s="132" t="s">
        <v>163</v>
      </c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33" customHeight="1" x14ac:dyDescent="0.3">
      <c r="A14" s="16"/>
      <c r="B14" s="57">
        <f>B13+TIME(0,D13,0)</f>
        <v>0.46527777777777779</v>
      </c>
      <c r="C14" s="57">
        <f>C13+TIME(0,D13,0)</f>
        <v>0.54861111111111116</v>
      </c>
      <c r="D14" s="56">
        <v>30</v>
      </c>
      <c r="E14" s="132" t="s">
        <v>89</v>
      </c>
      <c r="F14" s="27"/>
      <c r="G14" s="57">
        <f>G13+TIME(0,I13,0)</f>
        <v>0.45486111111111116</v>
      </c>
      <c r="H14" s="57">
        <f>H13+TIME(0,I13,0)</f>
        <v>0.53819444444444442</v>
      </c>
      <c r="I14" s="56">
        <v>45</v>
      </c>
      <c r="J14" s="132" t="s">
        <v>176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x14ac:dyDescent="0.3">
      <c r="A15" s="16"/>
      <c r="B15" s="76"/>
      <c r="C15" s="76"/>
      <c r="D15" s="27"/>
      <c r="E15" s="27"/>
      <c r="F15" s="27"/>
      <c r="G15" s="76"/>
      <c r="H15" s="76"/>
      <c r="I15" s="27"/>
      <c r="J15" s="27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  <c r="W15" s="16"/>
      <c r="X15" s="16"/>
    </row>
    <row r="16" spans="1:24" customFormat="1" x14ac:dyDescent="0.3">
      <c r="A16" s="17"/>
      <c r="B16" s="94">
        <f>B14+TIME(0,D14,0)</f>
        <v>0.4861111111111111</v>
      </c>
      <c r="C16" s="94">
        <f>C14+TIME(0,D14,0)</f>
        <v>0.56944444444444453</v>
      </c>
      <c r="D16" s="56">
        <v>10</v>
      </c>
      <c r="E16" s="199" t="s">
        <v>84</v>
      </c>
      <c r="F16" s="200"/>
      <c r="G16" s="200"/>
      <c r="H16" s="200"/>
      <c r="I16" s="200"/>
      <c r="J16" s="201"/>
      <c r="U16" s="17"/>
      <c r="V16" t="s">
        <v>100</v>
      </c>
      <c r="W16" s="16"/>
      <c r="X16">
        <f>SUMIF(V$9:V$16,"=a",D$9:D$16)</f>
        <v>10</v>
      </c>
    </row>
    <row r="17" spans="1:21" customFormat="1" hidden="1" x14ac:dyDescent="0.3">
      <c r="B17" s="10"/>
      <c r="C17" s="68" t="s">
        <v>14</v>
      </c>
      <c r="D17" s="10">
        <f>SUM(D9:D16)</f>
        <v>210</v>
      </c>
      <c r="E17" s="18"/>
      <c r="F17" s="18"/>
      <c r="G17" s="18"/>
      <c r="H17" s="18"/>
      <c r="I17" s="10">
        <f>SUM(I9:I10)+D16</f>
        <v>110</v>
      </c>
      <c r="J17" s="18"/>
      <c r="K17" s="16"/>
      <c r="L17" s="16"/>
      <c r="M17" s="16"/>
      <c r="N17" s="10">
        <f>SUM(D13:D14)+D16</f>
        <v>110</v>
      </c>
      <c r="O17" s="16"/>
      <c r="P17" s="16"/>
      <c r="Q17" s="16"/>
      <c r="R17" s="16"/>
      <c r="S17" s="10">
        <f>SUM(I13:I14)+D16</f>
        <v>110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1">
        <v>4</v>
      </c>
      <c r="C37" s="171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1"/>
      <c r="C38" s="171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1"/>
      <c r="C39" s="171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19" t="s">
        <v>4</v>
      </c>
      <c r="C41" s="219"/>
      <c r="D41" s="53" t="s">
        <v>5</v>
      </c>
      <c r="E41" s="55" t="s">
        <v>6</v>
      </c>
      <c r="F41" s="19"/>
      <c r="G41" s="203" t="s">
        <v>4</v>
      </c>
      <c r="H41" s="204"/>
      <c r="I41" s="53" t="s">
        <v>5</v>
      </c>
      <c r="J41" s="55" t="s">
        <v>6</v>
      </c>
      <c r="L41" s="219" t="s">
        <v>4</v>
      </c>
      <c r="M41" s="219"/>
      <c r="N41" s="53" t="s">
        <v>5</v>
      </c>
      <c r="O41" s="55" t="s">
        <v>6</v>
      </c>
      <c r="P41" s="19"/>
      <c r="Q41" s="203" t="s">
        <v>4</v>
      </c>
      <c r="R41" s="204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27" t="s">
        <v>49</v>
      </c>
      <c r="J43" s="227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28" t="s">
        <v>29</v>
      </c>
      <c r="C44" s="229"/>
      <c r="D44" s="229"/>
      <c r="E44" s="230"/>
      <c r="F44" s="20"/>
      <c r="G44" s="228" t="s">
        <v>52</v>
      </c>
      <c r="H44" s="229"/>
      <c r="I44" s="229"/>
      <c r="J44" s="230"/>
      <c r="L44" s="228" t="s">
        <v>30</v>
      </c>
      <c r="M44" s="229"/>
      <c r="N44" s="229"/>
      <c r="O44" s="230"/>
      <c r="P44" s="20"/>
      <c r="Q44" s="228" t="s">
        <v>37</v>
      </c>
      <c r="R44" s="229"/>
      <c r="S44" s="229"/>
      <c r="T44" s="230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3">
        <v>0.41666666666666669</v>
      </c>
      <c r="H45" s="233">
        <v>0.5</v>
      </c>
      <c r="I45" s="231">
        <v>45</v>
      </c>
      <c r="J45" s="232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3">
        <v>0.41666666666666669</v>
      </c>
      <c r="R45" s="233">
        <v>0.5</v>
      </c>
      <c r="S45" s="235">
        <v>55</v>
      </c>
      <c r="T45" s="237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4"/>
      <c r="H46" s="234"/>
      <c r="I46" s="231"/>
      <c r="J46" s="232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4"/>
      <c r="R46" s="234"/>
      <c r="S46" s="236"/>
      <c r="T46" s="238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23" t="s">
        <v>11</v>
      </c>
      <c r="E49" s="223"/>
      <c r="F49" s="223"/>
      <c r="G49" s="223"/>
      <c r="H49" s="223"/>
      <c r="I49" s="223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20" t="s">
        <v>84</v>
      </c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2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3" t="s">
        <v>88</v>
      </c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1">
        <v>4</v>
      </c>
      <c r="C62" s="171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1"/>
      <c r="C63" s="171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1"/>
      <c r="C64" s="171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19" t="s">
        <v>4</v>
      </c>
      <c r="C66" s="219"/>
      <c r="D66" s="53" t="s">
        <v>5</v>
      </c>
      <c r="E66" s="55" t="s">
        <v>6</v>
      </c>
      <c r="F66" s="19"/>
      <c r="G66" s="203" t="s">
        <v>4</v>
      </c>
      <c r="H66" s="204"/>
      <c r="I66" s="53" t="s">
        <v>5</v>
      </c>
      <c r="J66" s="55" t="s">
        <v>6</v>
      </c>
      <c r="L66" s="219" t="s">
        <v>4</v>
      </c>
      <c r="M66" s="219"/>
      <c r="N66" s="53" t="s">
        <v>5</v>
      </c>
      <c r="O66" s="55" t="s">
        <v>6</v>
      </c>
      <c r="P66" s="19"/>
      <c r="Q66" s="203" t="s">
        <v>4</v>
      </c>
      <c r="R66" s="204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27" t="s">
        <v>49</v>
      </c>
      <c r="J68" s="227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28" t="s">
        <v>29</v>
      </c>
      <c r="C69" s="229"/>
      <c r="D69" s="229"/>
      <c r="E69" s="230"/>
      <c r="F69" s="20"/>
      <c r="G69" s="228" t="s">
        <v>52</v>
      </c>
      <c r="H69" s="229"/>
      <c r="I69" s="229"/>
      <c r="J69" s="230"/>
      <c r="K69" s="21"/>
      <c r="L69" s="228" t="s">
        <v>30</v>
      </c>
      <c r="M69" s="229"/>
      <c r="N69" s="229"/>
      <c r="O69" s="230"/>
      <c r="P69" s="20"/>
      <c r="Q69" s="228" t="s">
        <v>37</v>
      </c>
      <c r="R69" s="229"/>
      <c r="S69" s="229"/>
      <c r="T69" s="230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40">
        <v>0.4236111111111111</v>
      </c>
      <c r="H70" s="240">
        <v>0.51388888888888895</v>
      </c>
      <c r="I70" s="231">
        <v>45</v>
      </c>
      <c r="J70" s="232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41"/>
      <c r="H71" s="241"/>
      <c r="I71" s="231"/>
      <c r="J71" s="232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39">
        <v>0.46180555555555558</v>
      </c>
      <c r="R71" s="239">
        <v>5.2083333333333336E-2</v>
      </c>
      <c r="S71" s="231">
        <v>45</v>
      </c>
      <c r="T71" s="232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39"/>
      <c r="R72" s="239"/>
      <c r="S72" s="231"/>
      <c r="T72" s="232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3" t="s">
        <v>24</v>
      </c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  <mergeCell ref="I68:J68"/>
    <mergeCell ref="B69:E69"/>
    <mergeCell ref="G69:J69"/>
    <mergeCell ref="L69:O69"/>
    <mergeCell ref="Q69:T69"/>
    <mergeCell ref="B62:C64"/>
    <mergeCell ref="B66:C66"/>
    <mergeCell ref="G66:H66"/>
    <mergeCell ref="L66:M66"/>
    <mergeCell ref="Q66:R66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B2:C4"/>
    <mergeCell ref="B6:C6"/>
    <mergeCell ref="G6:H6"/>
    <mergeCell ref="L6:M6"/>
    <mergeCell ref="Q6:R6"/>
    <mergeCell ref="E16:J16"/>
    <mergeCell ref="B8:E8"/>
    <mergeCell ref="G8:J8"/>
    <mergeCell ref="B12:E12"/>
    <mergeCell ref="G12:J1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71">
        <v>5</v>
      </c>
      <c r="C2" s="171"/>
      <c r="E2" s="129" t="s">
        <v>136</v>
      </c>
      <c r="G2" s="6"/>
    </row>
    <row r="3" spans="1:10" x14ac:dyDescent="0.3">
      <c r="B3" s="171"/>
      <c r="C3" s="171"/>
      <c r="E3" s="130" t="s">
        <v>129</v>
      </c>
      <c r="G3" s="6"/>
    </row>
    <row r="4" spans="1:10" x14ac:dyDescent="0.3">
      <c r="B4" s="171"/>
      <c r="C4" s="171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2" t="s">
        <v>4</v>
      </c>
      <c r="C6" s="172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146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164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7"/>
  <sheetViews>
    <sheetView showGridLines="0" zoomScale="120" zoomScaleNormal="12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71">
        <v>6</v>
      </c>
      <c r="C2" s="171"/>
      <c r="E2" s="129" t="s">
        <v>136</v>
      </c>
      <c r="G2" s="6"/>
    </row>
    <row r="3" spans="1:10" x14ac:dyDescent="0.3">
      <c r="B3" s="171"/>
      <c r="C3" s="171"/>
      <c r="E3" s="130" t="s">
        <v>129</v>
      </c>
      <c r="G3" s="6"/>
    </row>
    <row r="4" spans="1:10" x14ac:dyDescent="0.3">
      <c r="B4" s="171"/>
      <c r="C4" s="171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2" t="s">
        <v>4</v>
      </c>
      <c r="C6" s="172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SUMIF(H$7:H$10,"=P",D$7:D$10)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177</v>
      </c>
      <c r="H8" t="s">
        <v>99</v>
      </c>
      <c r="I8" t="s">
        <v>99</v>
      </c>
      <c r="J8">
        <f>SUMIF(H$7:H$10,"=T",D$7:D$10)</f>
        <v>15</v>
      </c>
    </row>
    <row r="9" spans="1:10" ht="45.6" customHeight="1" x14ac:dyDescent="0.3">
      <c r="B9" s="82">
        <f t="shared" ref="B9:B10" si="0">B8+TIME(0,D8,0)</f>
        <v>10.434027777777777</v>
      </c>
      <c r="C9" s="82">
        <f t="shared" ref="C9:C10" si="1">C8+TIME(0,D8,0)</f>
        <v>12.517361111111111</v>
      </c>
      <c r="D9" s="37">
        <v>75</v>
      </c>
      <c r="E9" s="132" t="s">
        <v>158</v>
      </c>
      <c r="H9" s="79" t="s">
        <v>101</v>
      </c>
      <c r="I9" t="s">
        <v>100</v>
      </c>
      <c r="J9">
        <f>SUMIF(H$7:H$10,"=A",D$7:D$10)</f>
        <v>20</v>
      </c>
    </row>
    <row r="10" spans="1:10" x14ac:dyDescent="0.3">
      <c r="B10" s="82">
        <f t="shared" si="0"/>
        <v>10.486111111111111</v>
      </c>
      <c r="C10" s="82">
        <f t="shared" si="1"/>
        <v>12.569444444444445</v>
      </c>
      <c r="D10" s="37">
        <v>10</v>
      </c>
      <c r="E10" s="135" t="s">
        <v>84</v>
      </c>
      <c r="H10" t="s">
        <v>100</v>
      </c>
    </row>
    <row r="11" spans="1:10" hidden="1" x14ac:dyDescent="0.3">
      <c r="C11" s="68" t="s">
        <v>14</v>
      </c>
      <c r="D11" s="10">
        <f>SUM(D8:D10)</f>
        <v>100</v>
      </c>
    </row>
    <row r="35" spans="1:14" x14ac:dyDescent="0.3">
      <c r="B35" s="171">
        <v>5</v>
      </c>
      <c r="C35" s="171"/>
      <c r="D35" s="2" t="s">
        <v>86</v>
      </c>
      <c r="E35" s="2"/>
      <c r="F35" s="6"/>
      <c r="G35" s="6"/>
    </row>
    <row r="36" spans="1:14" x14ac:dyDescent="0.3">
      <c r="B36" s="171"/>
      <c r="C36" s="171"/>
      <c r="D36" s="8" t="s">
        <v>87</v>
      </c>
      <c r="E36" s="8"/>
      <c r="F36" s="6"/>
      <c r="G36" s="6"/>
    </row>
    <row r="37" spans="1:14" x14ac:dyDescent="0.3">
      <c r="A37" t="s">
        <v>112</v>
      </c>
      <c r="B37" s="171"/>
      <c r="C37" s="171"/>
      <c r="D37" s="24" t="s">
        <v>2</v>
      </c>
      <c r="E37" s="24"/>
      <c r="F37" s="83"/>
      <c r="G37" s="83"/>
    </row>
    <row r="38" spans="1:14" x14ac:dyDescent="0.3">
      <c r="G38" t="s">
        <v>98</v>
      </c>
    </row>
    <row r="39" spans="1:14" x14ac:dyDescent="0.3">
      <c r="B39" s="172" t="s">
        <v>4</v>
      </c>
      <c r="C39" s="172"/>
      <c r="D39" s="53" t="s">
        <v>5</v>
      </c>
      <c r="E39" s="13" t="s">
        <v>6</v>
      </c>
    </row>
    <row r="40" spans="1:14" x14ac:dyDescent="0.3">
      <c r="B40" s="82">
        <v>10.416666666666666</v>
      </c>
      <c r="C40" s="82">
        <v>12.5</v>
      </c>
      <c r="D40" s="99">
        <v>15</v>
      </c>
      <c r="E40" s="90" t="s">
        <v>63</v>
      </c>
      <c r="G40" t="s">
        <v>100</v>
      </c>
    </row>
    <row r="41" spans="1:14" x14ac:dyDescent="0.3">
      <c r="B41" s="82">
        <f>B40+TIME(0,D40,0)</f>
        <v>10.427083333333332</v>
      </c>
      <c r="C41" s="82">
        <f>C40+TIME(0,D40,0)</f>
        <v>12.510416666666666</v>
      </c>
      <c r="D41" s="99">
        <v>10</v>
      </c>
      <c r="E41" s="38" t="s">
        <v>80</v>
      </c>
      <c r="G41" t="s">
        <v>100</v>
      </c>
    </row>
    <row r="42" spans="1:14" x14ac:dyDescent="0.3">
      <c r="A42" t="s">
        <v>113</v>
      </c>
      <c r="B42" s="82">
        <f>B41+TIME(0,D41,0)</f>
        <v>10.434027777777777</v>
      </c>
      <c r="C42" s="82">
        <f>C41+TIME(0,D41,0)</f>
        <v>12.517361111111111</v>
      </c>
      <c r="D42" s="37">
        <v>10</v>
      </c>
      <c r="E42" s="38" t="s">
        <v>94</v>
      </c>
      <c r="G42" t="s">
        <v>101</v>
      </c>
    </row>
    <row r="43" spans="1:14" ht="27" customHeight="1" x14ac:dyDescent="0.3">
      <c r="A43" t="s">
        <v>115</v>
      </c>
      <c r="B43" s="82">
        <f t="shared" ref="B43:B44" si="2">B42+TIME(0,D42,0)</f>
        <v>10.440972222222221</v>
      </c>
      <c r="C43" s="82">
        <f t="shared" ref="C43:C44" si="3">C42+TIME(0,D42,0)</f>
        <v>12.524305555555555</v>
      </c>
      <c r="D43" s="37">
        <v>65</v>
      </c>
      <c r="E43" s="50" t="s">
        <v>39</v>
      </c>
      <c r="G43" t="s">
        <v>101</v>
      </c>
      <c r="L43" s="60"/>
      <c r="M43" s="60"/>
      <c r="N43" s="60"/>
    </row>
    <row r="44" spans="1:14" x14ac:dyDescent="0.3">
      <c r="B44" s="82">
        <f t="shared" si="2"/>
        <v>10.486111111111111</v>
      </c>
      <c r="C44" s="82">
        <f t="shared" si="3"/>
        <v>12.569444444444445</v>
      </c>
      <c r="D44" s="37">
        <v>10</v>
      </c>
      <c r="E44" s="38" t="s">
        <v>84</v>
      </c>
      <c r="G44" t="s">
        <v>100</v>
      </c>
      <c r="H44" t="s">
        <v>101</v>
      </c>
      <c r="I44">
        <f ca="1">SUMIF(G$41:G$45,"=P",D$41:D$44)</f>
        <v>75</v>
      </c>
      <c r="L44" s="60"/>
      <c r="M44" s="60"/>
      <c r="N44" s="60"/>
    </row>
    <row r="45" spans="1:14" hidden="1" x14ac:dyDescent="0.3">
      <c r="C45" s="68" t="s">
        <v>14</v>
      </c>
      <c r="D45" s="10">
        <f>SUM(D41:D44)</f>
        <v>95</v>
      </c>
      <c r="H45" t="s">
        <v>101</v>
      </c>
      <c r="I45">
        <f t="shared" ref="I45" ca="1" si="4">SUMIF(G$41:G$45,"=T",D$41:D$44)</f>
        <v>0</v>
      </c>
    </row>
    <row r="46" spans="1:14" x14ac:dyDescent="0.3">
      <c r="H46" t="s">
        <v>99</v>
      </c>
      <c r="I46">
        <f ca="1">SUMIF(G$41:G$45,"=T",D$41:D$44)</f>
        <v>0</v>
      </c>
    </row>
    <row r="47" spans="1:14" ht="14.4" customHeight="1" x14ac:dyDescent="0.3">
      <c r="D47" s="173" t="s">
        <v>88</v>
      </c>
      <c r="E47" s="173"/>
      <c r="F47" s="6"/>
      <c r="H47" t="s">
        <v>100</v>
      </c>
      <c r="I47">
        <f>SUMIF(G$40:G$44,"=A",D$40:D$44)</f>
        <v>35</v>
      </c>
      <c r="J47" s="6"/>
    </row>
    <row r="49" spans="1:12" x14ac:dyDescent="0.3">
      <c r="K49" s="6"/>
      <c r="L49" s="6"/>
    </row>
    <row r="50" spans="1:12" x14ac:dyDescent="0.3">
      <c r="K50" s="6"/>
      <c r="L50" s="6"/>
    </row>
    <row r="51" spans="1:12" x14ac:dyDescent="0.3">
      <c r="J51" s="27"/>
      <c r="K51" s="28"/>
      <c r="L51" s="6"/>
    </row>
    <row r="52" spans="1:12" x14ac:dyDescent="0.3">
      <c r="K52" s="6"/>
      <c r="L52" s="6"/>
    </row>
    <row r="53" spans="1:12" x14ac:dyDescent="0.3">
      <c r="A53" t="s">
        <v>73</v>
      </c>
      <c r="K53" s="6"/>
      <c r="L53" s="6"/>
    </row>
    <row r="56" spans="1:12" x14ac:dyDescent="0.3">
      <c r="B56" s="171">
        <v>5</v>
      </c>
      <c r="C56" s="171"/>
      <c r="D56" s="2" t="s">
        <v>0</v>
      </c>
      <c r="E56" s="2"/>
    </row>
    <row r="57" spans="1:12" x14ac:dyDescent="0.3">
      <c r="B57" s="171"/>
      <c r="C57" s="171"/>
      <c r="D57" s="8" t="s">
        <v>1</v>
      </c>
      <c r="E57" s="8"/>
    </row>
    <row r="58" spans="1:12" x14ac:dyDescent="0.3">
      <c r="B58" s="171"/>
      <c r="C58" s="171"/>
      <c r="D58" s="24" t="s">
        <v>2</v>
      </c>
      <c r="E58" s="24"/>
    </row>
    <row r="60" spans="1:12" x14ac:dyDescent="0.3">
      <c r="B60" s="172" t="s">
        <v>4</v>
      </c>
      <c r="C60" s="172"/>
      <c r="D60" s="53" t="s">
        <v>5</v>
      </c>
      <c r="E60" s="13" t="s">
        <v>6</v>
      </c>
    </row>
    <row r="61" spans="1:12" x14ac:dyDescent="0.3">
      <c r="B61" s="82">
        <v>0.4236111111111111</v>
      </c>
      <c r="C61" s="82">
        <v>0.51388888888888895</v>
      </c>
      <c r="D61" s="56">
        <v>30</v>
      </c>
      <c r="E61" s="90" t="s">
        <v>63</v>
      </c>
    </row>
    <row r="62" spans="1:12" x14ac:dyDescent="0.3">
      <c r="B62" s="82">
        <v>0.44444444444444442</v>
      </c>
      <c r="C62" s="82">
        <v>0.53472222222222221</v>
      </c>
      <c r="D62" s="37">
        <v>10</v>
      </c>
      <c r="E62" s="38" t="s">
        <v>38</v>
      </c>
    </row>
    <row r="63" spans="1:12" x14ac:dyDescent="0.3">
      <c r="B63" s="82">
        <v>0.4513888888888889</v>
      </c>
      <c r="C63" s="82">
        <v>4.1666666666666664E-2</v>
      </c>
      <c r="D63" s="37">
        <v>10</v>
      </c>
      <c r="E63" s="38" t="s">
        <v>59</v>
      </c>
    </row>
    <row r="64" spans="1:12" x14ac:dyDescent="0.3">
      <c r="B64" s="82">
        <v>0.45833333333333331</v>
      </c>
      <c r="C64" s="82">
        <v>4.8611111111111112E-2</v>
      </c>
      <c r="D64" s="37">
        <v>60</v>
      </c>
      <c r="E64" s="50" t="s">
        <v>39</v>
      </c>
    </row>
    <row r="65" spans="3:5" x14ac:dyDescent="0.3">
      <c r="C65" s="68" t="s">
        <v>14</v>
      </c>
      <c r="D65" s="10">
        <f>SUM(D61:D64)</f>
        <v>110</v>
      </c>
    </row>
    <row r="67" spans="3:5" x14ac:dyDescent="0.3">
      <c r="D67" s="173" t="s">
        <v>24</v>
      </c>
      <c r="E67" s="173"/>
    </row>
  </sheetData>
  <mergeCells count="8">
    <mergeCell ref="B2:C4"/>
    <mergeCell ref="B6:C6"/>
    <mergeCell ref="D67:E67"/>
    <mergeCell ref="B39:C39"/>
    <mergeCell ref="D47:E47"/>
    <mergeCell ref="B35:C37"/>
    <mergeCell ref="B56:C58"/>
    <mergeCell ref="B60:C60"/>
  </mergeCells>
  <pageMargins left="0.7" right="0.7" top="0.75" bottom="0.75" header="0.3" footer="0.3"/>
  <pageSetup scale="50" orientation="landscape" r:id="rId1"/>
  <rowBreaks count="1" manualBreakCount="1">
    <brk id="21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8"/>
  <sheetViews>
    <sheetView showGridLines="0" zoomScale="130" zoomScaleNormal="130" workbookViewId="0">
      <selection activeCell="E18" sqref="E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71">
        <v>7</v>
      </c>
      <c r="C2" s="171"/>
      <c r="E2" s="129" t="s">
        <v>136</v>
      </c>
      <c r="F2" s="6"/>
      <c r="G2" s="6"/>
    </row>
    <row r="3" spans="1:10" x14ac:dyDescent="0.3">
      <c r="B3" s="171"/>
      <c r="C3" s="171"/>
      <c r="E3" s="130" t="s">
        <v>129</v>
      </c>
      <c r="F3" s="6"/>
      <c r="G3" s="6"/>
    </row>
    <row r="4" spans="1:10" x14ac:dyDescent="0.3">
      <c r="B4" s="171"/>
      <c r="C4" s="171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2" t="s">
        <v>4</v>
      </c>
      <c r="C6" s="172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174</v>
      </c>
      <c r="H7" t="s">
        <v>100</v>
      </c>
      <c r="I7" t="s">
        <v>101</v>
      </c>
      <c r="J7">
        <f>SUMIF(H5:H10,"=p",D5:D10)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7" t="s">
        <v>161</v>
      </c>
      <c r="H8" s="79" t="s">
        <v>101</v>
      </c>
      <c r="I8" t="s">
        <v>99</v>
      </c>
      <c r="J8">
        <f>SUMIF(H6:H11,"=t",D6:D11)</f>
        <v>0</v>
      </c>
    </row>
    <row r="9" spans="1:10" ht="66.599999999999994" customHeight="1" x14ac:dyDescent="0.3">
      <c r="B9" s="82">
        <f t="shared" ref="B9:B10" si="0">B8+TIME(0,D8,0)</f>
        <v>0.44444444444444442</v>
      </c>
      <c r="C9" s="82">
        <f t="shared" ref="C9:C10" si="1">C8+TIME(0,D8,0)</f>
        <v>0.52777777777777779</v>
      </c>
      <c r="D9" s="37">
        <v>65</v>
      </c>
      <c r="E9" s="90" t="s">
        <v>160</v>
      </c>
      <c r="H9" t="s">
        <v>101</v>
      </c>
      <c r="I9" t="s">
        <v>100</v>
      </c>
      <c r="J9">
        <f>SUMIF(H7:H12,"=a",D7:D12)</f>
        <v>15</v>
      </c>
    </row>
    <row r="10" spans="1:10" x14ac:dyDescent="0.3">
      <c r="B10" s="82">
        <f t="shared" si="0"/>
        <v>0.48958333333333331</v>
      </c>
      <c r="C10" s="82">
        <f t="shared" si="1"/>
        <v>0.57291666666666663</v>
      </c>
      <c r="D10" s="1">
        <v>5</v>
      </c>
      <c r="E10" s="142" t="s">
        <v>84</v>
      </c>
      <c r="H10" t="s">
        <v>100</v>
      </c>
    </row>
    <row r="11" spans="1:10" hidden="1" x14ac:dyDescent="0.3">
      <c r="C11" s="68" t="s">
        <v>14</v>
      </c>
      <c r="D11" s="10">
        <f>SUM(D7:D10)</f>
        <v>110</v>
      </c>
    </row>
    <row r="12" spans="1:10" x14ac:dyDescent="0.3">
      <c r="C12" s="68"/>
      <c r="D12" s="10"/>
    </row>
    <row r="13" spans="1:10" x14ac:dyDescent="0.3">
      <c r="B13" s="51"/>
      <c r="D13" s="51" t="s">
        <v>159</v>
      </c>
    </row>
    <row r="15" spans="1:10" x14ac:dyDescent="0.3">
      <c r="B15" s="51"/>
    </row>
    <row r="35" spans="1:9" x14ac:dyDescent="0.3">
      <c r="B35" s="171">
        <v>6</v>
      </c>
      <c r="C35" s="171"/>
      <c r="D35" s="2" t="s">
        <v>86</v>
      </c>
      <c r="E35" s="2"/>
      <c r="F35" s="6"/>
      <c r="G35" s="6"/>
    </row>
    <row r="36" spans="1:9" x14ac:dyDescent="0.3">
      <c r="B36" s="171"/>
      <c r="C36" s="171"/>
      <c r="D36" s="8" t="s">
        <v>87</v>
      </c>
      <c r="E36" s="8"/>
      <c r="F36" s="6"/>
      <c r="G36" s="6"/>
    </row>
    <row r="37" spans="1:9" x14ac:dyDescent="0.3">
      <c r="A37" t="s">
        <v>112</v>
      </c>
      <c r="B37" s="171"/>
      <c r="C37" s="171"/>
      <c r="D37" s="24" t="s">
        <v>2</v>
      </c>
      <c r="E37" s="24"/>
      <c r="F37" s="83"/>
      <c r="G37" s="83"/>
    </row>
    <row r="38" spans="1:9" x14ac:dyDescent="0.3">
      <c r="A38" t="s">
        <v>114</v>
      </c>
      <c r="G38" t="s">
        <v>98</v>
      </c>
    </row>
    <row r="39" spans="1:9" x14ac:dyDescent="0.3">
      <c r="B39" s="172" t="s">
        <v>4</v>
      </c>
      <c r="C39" s="172"/>
      <c r="D39" s="53" t="s">
        <v>5</v>
      </c>
      <c r="E39" s="13" t="s">
        <v>6</v>
      </c>
    </row>
    <row r="40" spans="1:9" x14ac:dyDescent="0.3">
      <c r="B40" s="82">
        <v>0.41666666666666669</v>
      </c>
      <c r="C40" s="82">
        <v>0.5</v>
      </c>
      <c r="D40" s="58">
        <v>10</v>
      </c>
      <c r="E40" s="41" t="s">
        <v>68</v>
      </c>
      <c r="G40" t="s">
        <v>99</v>
      </c>
    </row>
    <row r="41" spans="1:9" ht="43.2" customHeight="1" x14ac:dyDescent="0.3">
      <c r="B41" s="82">
        <f>B40+TIME(0,D40,0)</f>
        <v>0.4236111111111111</v>
      </c>
      <c r="C41" s="82">
        <f>C40+TIME(0,D40,0)</f>
        <v>0.50694444444444442</v>
      </c>
      <c r="D41" s="37">
        <v>65</v>
      </c>
      <c r="E41" s="84" t="s">
        <v>40</v>
      </c>
      <c r="G41" t="s">
        <v>101</v>
      </c>
    </row>
    <row r="42" spans="1:9" x14ac:dyDescent="0.3">
      <c r="B42" s="82">
        <f t="shared" ref="B42:B45" si="2">B41+TIME(0,D41,0)</f>
        <v>0.46875</v>
      </c>
      <c r="C42" s="82">
        <f t="shared" ref="C42:C45" si="3">C41+TIME(0,D41,0)</f>
        <v>0.55208333333333326</v>
      </c>
      <c r="D42" s="1">
        <v>5</v>
      </c>
      <c r="E42" s="25" t="s">
        <v>41</v>
      </c>
      <c r="G42" t="s">
        <v>101</v>
      </c>
    </row>
    <row r="43" spans="1:9" x14ac:dyDescent="0.3">
      <c r="B43" s="82">
        <f t="shared" si="2"/>
        <v>0.47222222222222221</v>
      </c>
      <c r="C43" s="82">
        <f t="shared" si="3"/>
        <v>0.55555555555555547</v>
      </c>
      <c r="D43" s="1">
        <v>15</v>
      </c>
      <c r="E43" s="25" t="s">
        <v>42</v>
      </c>
      <c r="G43" t="s">
        <v>101</v>
      </c>
    </row>
    <row r="44" spans="1:9" x14ac:dyDescent="0.3">
      <c r="B44" s="82">
        <f t="shared" si="2"/>
        <v>0.4826388888888889</v>
      </c>
      <c r="C44" s="82">
        <f t="shared" si="3"/>
        <v>0.5659722222222221</v>
      </c>
      <c r="D44" s="1">
        <v>10</v>
      </c>
      <c r="E44" s="41" t="s">
        <v>96</v>
      </c>
      <c r="G44" t="s">
        <v>101</v>
      </c>
      <c r="H44" t="s">
        <v>101</v>
      </c>
      <c r="I44">
        <f>SUMIF(G40:G45,"=p",D40:D45)</f>
        <v>95</v>
      </c>
    </row>
    <row r="45" spans="1:9" x14ac:dyDescent="0.3">
      <c r="B45" s="82">
        <f t="shared" si="2"/>
        <v>0.48958333333333331</v>
      </c>
      <c r="C45" s="82">
        <f t="shared" si="3"/>
        <v>0.57291666666666652</v>
      </c>
      <c r="D45" s="1">
        <v>5</v>
      </c>
      <c r="E45" s="41" t="s">
        <v>84</v>
      </c>
      <c r="G45" t="s">
        <v>100</v>
      </c>
      <c r="H45" t="s">
        <v>99</v>
      </c>
      <c r="I45">
        <f>SUMIF(G$40:G$46,"=T",D$40:D$46)</f>
        <v>10</v>
      </c>
    </row>
    <row r="46" spans="1:9" hidden="1" x14ac:dyDescent="0.3">
      <c r="C46" s="68" t="s">
        <v>14</v>
      </c>
      <c r="D46" s="10">
        <f>SUM(D40:D45)</f>
        <v>110</v>
      </c>
      <c r="G46" t="s">
        <v>101</v>
      </c>
      <c r="H46" t="s">
        <v>100</v>
      </c>
      <c r="I46">
        <f t="shared" ref="I46" si="4">SUMIF(G$40:G$46,"=A",D$40:D$46)</f>
        <v>5</v>
      </c>
    </row>
    <row r="47" spans="1:9" x14ac:dyDescent="0.3">
      <c r="C47" s="68"/>
      <c r="D47" s="10"/>
      <c r="H47" t="s">
        <v>100</v>
      </c>
      <c r="I47">
        <f>SUMIF(G$40:G$46,"=A",D$40:D$46)</f>
        <v>5</v>
      </c>
    </row>
    <row r="48" spans="1:9" x14ac:dyDescent="0.3">
      <c r="B48" s="51" t="s">
        <v>97</v>
      </c>
    </row>
    <row r="50" spans="1:5" x14ac:dyDescent="0.3">
      <c r="B50" s="51"/>
    </row>
    <row r="53" spans="1:5" x14ac:dyDescent="0.3">
      <c r="A53" t="s">
        <v>73</v>
      </c>
    </row>
    <row r="56" spans="1:5" x14ac:dyDescent="0.3">
      <c r="B56" s="171">
        <v>6</v>
      </c>
      <c r="C56" s="171"/>
      <c r="D56" s="2" t="s">
        <v>0</v>
      </c>
      <c r="E56" s="2"/>
    </row>
    <row r="57" spans="1:5" x14ac:dyDescent="0.3">
      <c r="B57" s="171"/>
      <c r="C57" s="171"/>
      <c r="D57" s="8" t="s">
        <v>1</v>
      </c>
      <c r="E57" s="8"/>
    </row>
    <row r="58" spans="1:5" x14ac:dyDescent="0.3">
      <c r="B58" s="171"/>
      <c r="C58" s="171"/>
      <c r="D58" s="24" t="s">
        <v>2</v>
      </c>
      <c r="E58" s="24"/>
    </row>
    <row r="60" spans="1:5" x14ac:dyDescent="0.3">
      <c r="B60" s="242" t="s">
        <v>4</v>
      </c>
      <c r="C60" s="243"/>
      <c r="D60" s="53" t="s">
        <v>5</v>
      </c>
      <c r="E60" s="13" t="s">
        <v>6</v>
      </c>
    </row>
    <row r="61" spans="1:5" x14ac:dyDescent="0.3">
      <c r="B61" s="9">
        <v>0.4236111111111111</v>
      </c>
      <c r="C61" s="9">
        <v>0.51388888888888895</v>
      </c>
      <c r="D61" s="58">
        <v>10</v>
      </c>
      <c r="E61" s="41" t="s">
        <v>75</v>
      </c>
    </row>
    <row r="62" spans="1:5" x14ac:dyDescent="0.3">
      <c r="B62" s="75">
        <v>0.43055555555555558</v>
      </c>
      <c r="C62" s="75">
        <v>0.52083333333333337</v>
      </c>
      <c r="D62" s="37">
        <v>65</v>
      </c>
      <c r="E62" s="84" t="s">
        <v>40</v>
      </c>
    </row>
    <row r="63" spans="1:5" x14ac:dyDescent="0.3">
      <c r="B63" s="9">
        <v>0.47569444444444442</v>
      </c>
      <c r="C63" s="9">
        <v>6.5972222222222224E-2</v>
      </c>
      <c r="D63" s="1">
        <v>10</v>
      </c>
      <c r="E63" s="25" t="s">
        <v>41</v>
      </c>
    </row>
    <row r="64" spans="1:5" x14ac:dyDescent="0.3">
      <c r="B64" s="9">
        <v>0.4826388888888889</v>
      </c>
      <c r="C64" s="9">
        <v>7.2916666666666671E-2</v>
      </c>
      <c r="D64" s="1">
        <v>15</v>
      </c>
      <c r="E64" s="25" t="s">
        <v>42</v>
      </c>
    </row>
    <row r="65" spans="2:5" x14ac:dyDescent="0.3">
      <c r="B65" s="9">
        <v>0.49305555555555558</v>
      </c>
      <c r="C65" s="9">
        <v>8.3333333333333329E-2</v>
      </c>
      <c r="D65" s="1">
        <v>10</v>
      </c>
      <c r="E65" s="41" t="s">
        <v>76</v>
      </c>
    </row>
    <row r="66" spans="2:5" x14ac:dyDescent="0.3">
      <c r="C66" s="68" t="s">
        <v>14</v>
      </c>
      <c r="D66" s="10">
        <f>SUM(D61:D65)</f>
        <v>110</v>
      </c>
    </row>
    <row r="67" spans="2:5" x14ac:dyDescent="0.3">
      <c r="C67" s="68"/>
      <c r="D67" s="10"/>
    </row>
    <row r="68" spans="2:5" x14ac:dyDescent="0.3">
      <c r="B68" s="51" t="s">
        <v>69</v>
      </c>
    </row>
  </sheetData>
  <mergeCells count="6">
    <mergeCell ref="B39:C39"/>
    <mergeCell ref="B35:C37"/>
    <mergeCell ref="B56:C58"/>
    <mergeCell ref="B60:C60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71">
        <v>8</v>
      </c>
      <c r="C2" s="171"/>
      <c r="E2" s="129" t="s">
        <v>136</v>
      </c>
      <c r="F2" s="6"/>
      <c r="G2" s="6"/>
    </row>
    <row r="3" spans="1:10" x14ac:dyDescent="0.3">
      <c r="B3" s="171"/>
      <c r="C3" s="171"/>
      <c r="E3" s="130" t="s">
        <v>129</v>
      </c>
      <c r="F3" s="6"/>
      <c r="G3" s="6"/>
    </row>
    <row r="4" spans="1:10" x14ac:dyDescent="0.3">
      <c r="B4" s="171"/>
      <c r="C4" s="171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2" t="s">
        <v>4</v>
      </c>
      <c r="C6" s="172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171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4"/>
      <c r="E13" s="244"/>
      <c r="F13" s="6"/>
      <c r="J13" s="6"/>
    </row>
    <row r="38" spans="1:10" x14ac:dyDescent="0.3">
      <c r="B38" s="171">
        <v>7</v>
      </c>
      <c r="C38" s="171"/>
      <c r="D38" s="2" t="s">
        <v>86</v>
      </c>
      <c r="E38" s="2"/>
      <c r="F38" s="6"/>
      <c r="G38" s="6"/>
    </row>
    <row r="39" spans="1:10" x14ac:dyDescent="0.3">
      <c r="B39" s="171"/>
      <c r="C39" s="171"/>
      <c r="D39" s="8" t="s">
        <v>87</v>
      </c>
      <c r="E39" s="8"/>
      <c r="F39" s="6"/>
      <c r="G39" s="6"/>
    </row>
    <row r="40" spans="1:10" x14ac:dyDescent="0.3">
      <c r="A40" t="s">
        <v>112</v>
      </c>
      <c r="B40" s="171"/>
      <c r="C40" s="171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2" t="s">
        <v>4</v>
      </c>
      <c r="C42" s="172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5"/>
      <c r="E48" s="245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71">
        <v>7</v>
      </c>
      <c r="C56" s="171"/>
      <c r="D56" s="2" t="s">
        <v>0</v>
      </c>
      <c r="E56" s="2"/>
    </row>
    <row r="57" spans="1:9" x14ac:dyDescent="0.3">
      <c r="B57" s="171"/>
      <c r="C57" s="171"/>
      <c r="D57" s="8" t="s">
        <v>1</v>
      </c>
      <c r="E57" s="8"/>
    </row>
    <row r="58" spans="1:9" x14ac:dyDescent="0.3">
      <c r="B58" s="171"/>
      <c r="C58" s="171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2" t="s">
        <v>4</v>
      </c>
      <c r="C60" s="172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5"/>
      <c r="E65" s="245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1"/>
  <sheetViews>
    <sheetView showGridLines="0" topLeftCell="A12" zoomScale="90" zoomScaleNormal="90" workbookViewId="0">
      <selection activeCell="I34" sqref="I3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145</v>
      </c>
      <c r="G1"/>
      <c r="H1"/>
    </row>
    <row r="2" spans="1:15" x14ac:dyDescent="0.3">
      <c r="B2" s="171">
        <v>9</v>
      </c>
      <c r="C2" s="171"/>
      <c r="E2" s="129" t="s">
        <v>136</v>
      </c>
      <c r="F2" s="6"/>
      <c r="G2" s="6"/>
      <c r="H2"/>
    </row>
    <row r="3" spans="1:15" x14ac:dyDescent="0.3">
      <c r="B3" s="171"/>
      <c r="C3" s="171"/>
      <c r="E3" s="130" t="s">
        <v>129</v>
      </c>
      <c r="F3" s="6"/>
      <c r="G3" s="6"/>
      <c r="H3"/>
    </row>
    <row r="4" spans="1:15" x14ac:dyDescent="0.3">
      <c r="B4" s="171"/>
      <c r="C4" s="171"/>
      <c r="D4" s="69"/>
      <c r="E4" s="69"/>
      <c r="F4" s="83"/>
      <c r="G4" s="83"/>
      <c r="H4"/>
    </row>
    <row r="6" spans="1:15" x14ac:dyDescent="0.3">
      <c r="B6" s="172" t="s">
        <v>4</v>
      </c>
      <c r="C6" s="172"/>
      <c r="D6" s="53" t="s">
        <v>5</v>
      </c>
      <c r="E6" s="13" t="s">
        <v>6</v>
      </c>
      <c r="F6" s="12"/>
      <c r="G6" s="242" t="s">
        <v>4</v>
      </c>
      <c r="H6" s="243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24" t="s">
        <v>43</v>
      </c>
      <c r="C8" s="225"/>
      <c r="D8" s="225"/>
      <c r="E8" s="226"/>
      <c r="F8" s="10"/>
      <c r="G8" s="224" t="s">
        <v>44</v>
      </c>
      <c r="H8" s="225"/>
      <c r="I8" s="225"/>
      <c r="J8" s="226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199" t="s">
        <v>148</v>
      </c>
      <c r="F9" s="200"/>
      <c r="G9" s="200"/>
      <c r="H9" s="200"/>
      <c r="I9" s="200"/>
      <c r="J9" s="201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147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147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90"/>
      <c r="F16" s="190"/>
      <c r="G16" s="190"/>
      <c r="H16" s="190"/>
      <c r="I16" s="190"/>
      <c r="J16" s="190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162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1">
        <v>9</v>
      </c>
      <c r="C25" s="171"/>
      <c r="E25" s="129" t="s">
        <v>136</v>
      </c>
      <c r="F25" s="6"/>
      <c r="G25" s="6"/>
      <c r="H25"/>
    </row>
    <row r="26" spans="2:11" x14ac:dyDescent="0.3">
      <c r="B26" s="171"/>
      <c r="C26" s="171"/>
      <c r="E26" s="130" t="s">
        <v>129</v>
      </c>
      <c r="F26" s="6"/>
      <c r="G26" s="6"/>
      <c r="H26"/>
    </row>
    <row r="27" spans="2:11" x14ac:dyDescent="0.3">
      <c r="B27" s="171"/>
      <c r="C27" s="171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2" t="s">
        <v>4</v>
      </c>
      <c r="C29" s="172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148</v>
      </c>
      <c r="F31" s="154"/>
      <c r="G31" s="154"/>
      <c r="H31" s="159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9"/>
      <c r="C33" s="159"/>
      <c r="D33" s="10"/>
      <c r="E33" s="78" t="s">
        <v>166</v>
      </c>
      <c r="F33" s="154"/>
      <c r="G33" s="154"/>
      <c r="H33"/>
    </row>
    <row r="34" spans="2:13" ht="28.2" customHeight="1" x14ac:dyDescent="0.3">
      <c r="B34" s="246"/>
      <c r="C34" s="247"/>
      <c r="D34" s="166">
        <v>45</v>
      </c>
      <c r="E34" s="150" t="s">
        <v>147</v>
      </c>
      <c r="F34" s="154"/>
      <c r="G34" s="154"/>
      <c r="H34"/>
      <c r="K34" t="s">
        <v>101</v>
      </c>
      <c r="L34" t="s">
        <v>101</v>
      </c>
      <c r="M34">
        <f>SUMIF(K$31:K$37,"=P",D$31:D$37)</f>
        <v>100</v>
      </c>
    </row>
    <row r="35" spans="2:13" x14ac:dyDescent="0.3">
      <c r="B35" s="246"/>
      <c r="C35" s="247"/>
      <c r="D35" s="166">
        <v>15</v>
      </c>
      <c r="E35" s="150" t="s">
        <v>83</v>
      </c>
      <c r="F35" s="154"/>
      <c r="G35"/>
      <c r="H35"/>
      <c r="K35" t="s">
        <v>101</v>
      </c>
      <c r="L35" t="s">
        <v>99</v>
      </c>
      <c r="M35">
        <f>SUMIF(K$31:K$37,"=T",D$31:D$37)</f>
        <v>0</v>
      </c>
    </row>
    <row r="36" spans="2:13" ht="28.8" customHeight="1" x14ac:dyDescent="0.3">
      <c r="B36" s="246"/>
      <c r="C36" s="247"/>
      <c r="D36" s="166">
        <v>40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SUMIF(K$31:K$37,"=A",D$31:D$37)</f>
        <v>10</v>
      </c>
    </row>
    <row r="37" spans="2:13" ht="43.2" x14ac:dyDescent="0.3">
      <c r="B37" s="246"/>
      <c r="C37" s="247"/>
      <c r="D37" s="167" t="s">
        <v>167</v>
      </c>
      <c r="E37" s="132" t="s">
        <v>168</v>
      </c>
      <c r="F37" s="154"/>
      <c r="G37"/>
      <c r="H37"/>
      <c r="K37" t="s">
        <v>99</v>
      </c>
    </row>
    <row r="38" spans="2:13" x14ac:dyDescent="0.3">
      <c r="B38" s="153"/>
      <c r="C38" s="153"/>
      <c r="D38" s="159"/>
      <c r="E38" s="123"/>
      <c r="F38" s="10"/>
      <c r="G38" s="153"/>
      <c r="H38" s="153"/>
      <c r="I38" s="154"/>
      <c r="J38" s="154"/>
    </row>
    <row r="39" spans="2:13" x14ac:dyDescent="0.3">
      <c r="B39" s="153"/>
      <c r="C39" s="153"/>
      <c r="D39" s="153"/>
      <c r="E39" s="154"/>
      <c r="F39" s="10"/>
      <c r="G39" s="153"/>
      <c r="H39" s="153"/>
      <c r="I39" s="154"/>
      <c r="J39" s="154"/>
    </row>
    <row r="40" spans="2:13" x14ac:dyDescent="0.3">
      <c r="C40" s="68" t="s">
        <v>14</v>
      </c>
      <c r="D40" s="10">
        <f>SUM(D31:D38)</f>
        <v>110</v>
      </c>
      <c r="I40" s="10"/>
    </row>
    <row r="41" spans="2:13" x14ac:dyDescent="0.3">
      <c r="E41" s="190"/>
      <c r="F41" s="190"/>
      <c r="G41" s="190"/>
      <c r="H41" s="190"/>
      <c r="I41" s="190"/>
      <c r="J41" s="190"/>
    </row>
  </sheetData>
  <mergeCells count="12">
    <mergeCell ref="E41:J41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7"/>
    <mergeCell ref="C34:C37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2024-08-12T20:45:39Z</dcterms:modified>
  <cp:category/>
  <cp:contentStatus/>
</cp:coreProperties>
</file>