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32EA1A5F-606D-4FE3-BB03-F56787BF95D4}" xr6:coauthVersionLast="47" xr6:coauthVersionMax="47" xr10:uidLastSave="{00000000-0000-0000-0000-000000000000}"/>
  <bookViews>
    <workbookView xWindow="996" yWindow="876" windowWidth="21600" windowHeight="11232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H14" i="9"/>
  <c r="H15" i="9" s="1"/>
  <c r="C14" i="9"/>
  <c r="G14" i="9"/>
  <c r="G15" i="9" s="1"/>
  <c r="H10" i="9"/>
  <c r="G10" i="9"/>
  <c r="B10" i="9"/>
  <c r="B11" i="9" s="1"/>
  <c r="C10" i="9"/>
  <c r="C11" i="9" s="1"/>
  <c r="B9" i="5"/>
  <c r="B10" i="5" s="1"/>
  <c r="C9" i="5"/>
  <c r="C10" i="5" s="1"/>
  <c r="B12" i="7" l="1"/>
  <c r="C12" i="7"/>
  <c r="B13" i="7"/>
  <c r="C13" i="7"/>
  <c r="C14" i="7" s="1"/>
  <c r="C15" i="7" s="1"/>
  <c r="B14" i="7"/>
  <c r="B15" i="7"/>
  <c r="B10" i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9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9" i="10"/>
  <c r="B10" i="10" s="1"/>
  <c r="C9" i="10"/>
  <c r="C10" i="10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1" i="10"/>
  <c r="H2" i="13"/>
  <c r="C8" i="10"/>
  <c r="B8" i="10"/>
  <c r="D11" i="5"/>
  <c r="C8" i="5"/>
  <c r="B8" i="5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6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8" i="7"/>
  <c r="J40" i="7"/>
  <c r="J39" i="7"/>
  <c r="S43" i="1"/>
  <c r="S44" i="1"/>
  <c r="S42" i="1"/>
  <c r="I47" i="5"/>
  <c r="B41" i="5"/>
  <c r="C41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31" i="7"/>
  <c r="C32" i="7" s="1"/>
  <c r="C33" i="7" s="1"/>
  <c r="C36" i="7" s="1"/>
  <c r="D48" i="7"/>
  <c r="B31" i="7"/>
  <c r="B32" i="7" s="1"/>
  <c r="B33" i="7" s="1"/>
  <c r="B36" i="7" s="1"/>
  <c r="B37" i="7" l="1"/>
  <c r="B40" i="7" s="1"/>
  <c r="B43" i="7" s="1"/>
  <c r="B46" i="7" s="1"/>
  <c r="B47" i="7" s="1"/>
  <c r="C37" i="7"/>
  <c r="C40" i="7" s="1"/>
  <c r="C43" i="7" s="1"/>
  <c r="C46" i="7" s="1"/>
  <c r="C47" i="7" s="1"/>
  <c r="I49" i="11"/>
  <c r="I48" i="11"/>
  <c r="I47" i="11"/>
  <c r="I44" i="10"/>
  <c r="I45" i="10"/>
  <c r="I46" i="10"/>
  <c r="I47" i="10"/>
  <c r="I44" i="5"/>
  <c r="I45" i="5"/>
  <c r="I46" i="5"/>
  <c r="J70" i="7"/>
  <c r="X49" i="9"/>
  <c r="X48" i="9"/>
  <c r="X47" i="9"/>
  <c r="S68" i="1"/>
  <c r="S67" i="1"/>
  <c r="S66" i="1"/>
  <c r="J72" i="7"/>
  <c r="J71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2" i="5"/>
  <c r="C43" i="5" s="1"/>
  <c r="C44" i="5" s="1"/>
  <c r="B42" i="5"/>
  <c r="B43" i="5" s="1"/>
  <c r="B44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7" i="7"/>
  <c r="C68" i="7" s="1"/>
  <c r="C69" i="7" s="1"/>
  <c r="C72" i="7" s="1"/>
  <c r="C73" i="7" s="1"/>
  <c r="C76" i="7" s="1"/>
  <c r="C77" i="7" s="1"/>
  <c r="C78" i="7" s="1"/>
  <c r="B67" i="7"/>
  <c r="B68" i="7" s="1"/>
  <c r="B69" i="7" s="1"/>
  <c r="B72" i="7" s="1"/>
  <c r="B73" i="7" s="1"/>
  <c r="B76" i="7" s="1"/>
  <c r="B77" i="7" s="1"/>
  <c r="B78" i="7" s="1"/>
  <c r="K56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6" i="10"/>
  <c r="D46" i="10"/>
  <c r="D51" i="9"/>
  <c r="S73" i="9"/>
  <c r="N73" i="9"/>
  <c r="I73" i="9"/>
  <c r="D73" i="9"/>
  <c r="D45" i="5"/>
  <c r="D65" i="5"/>
  <c r="D104" i="1"/>
  <c r="I104" i="1"/>
  <c r="N104" i="1"/>
  <c r="D106" i="7" l="1"/>
  <c r="D79" i="7" l="1"/>
  <c r="B73" i="1"/>
  <c r="B74" i="1" s="1"/>
</calcChain>
</file>

<file path=xl/sharedStrings.xml><?xml version="1.0" encoding="utf-8"?>
<sst xmlns="http://schemas.openxmlformats.org/spreadsheetml/2006/main" count="1155" uniqueCount="180">
  <si>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</si>
  <si>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</si>
  <si>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</si>
  <si>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</si>
  <si>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</si>
  <si>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</si>
  <si>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</si>
  <si>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</si>
  <si>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</si>
  <si>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</si>
  <si>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</si>
  <si>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</si>
  <si>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</si>
  <si>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</si>
  <si>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</si>
  <si>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</si>
  <si>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</si>
  <si>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</si>
  <si>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</si>
  <si>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</si>
  <si>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</si>
  <si>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</si>
  <si>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</si>
  <si>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</si>
  <si>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</si>
  <si>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</si>
  <si>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</si>
  <si>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</si>
  <si>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</si>
  <si>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</si>
  <si>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</si>
  <si>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</si>
  <si>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</si>
  <si>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</si>
  <si>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</si>
  <si>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</si>
  <si>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</si>
  <si>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</si>
  <si>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</si>
  <si>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</si>
  <si>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</si>
  <si>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</si>
  <si>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</si>
  <si>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</si>
  <si>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</si>
  <si>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</si>
  <si>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</si>
  <si>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</si>
  <si>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</si>
  <si>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</si>
  <si>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</si>
  <si>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</si>
  <si>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</si>
  <si>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</si>
  <si>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</si>
  <si>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</si>
  <si>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</si>
  <si>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</si>
  <si>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</si>
  <si>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</si>
  <si>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</si>
  <si>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</si>
  <si>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</si>
  <si>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</si>
  <si>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</si>
  <si>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</si>
  <si>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</si>
  <si>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</si>
  <si>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</si>
  <si>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</si>
  <si>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</si>
  <si>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</si>
  <si>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</si>
  <si>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</si>
  <si>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</si>
  <si>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</si>
  <si>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</si>
  <si>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</si>
  <si>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</si>
  <si>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</si>
  <si>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</si>
  <si>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</si>
  <si>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</si>
  <si>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</si>
  <si>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</si>
  <si>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</si>
  <si>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</si>
  <si>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</si>
  <si>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</si>
  <si>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</si>
  <si>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</si>
  <si>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</si>
  <si>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</si>
  <si>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</si>
  <si>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</si>
  <si>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</si>
  <si>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</si>
  <si>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</si>
  <si>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</si>
  <si>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</si>
  <si>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</si>
  <si>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</si>
  <si>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</si>
  <si>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</si>
  <si>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</si>
  <si>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</si>
  <si>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</si>
  <si>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</si>
  <si>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</si>
  <si>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</si>
  <si>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</si>
  <si>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</si>
  <si>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</si>
  <si>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</si>
  <si>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</si>
  <si>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</si>
  <si>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</si>
  <si>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</si>
  <si>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</si>
  <si>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</si>
  <si>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</si>
  <si>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</si>
  <si>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</si>
  <si>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</si>
  <si>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</si>
  <si>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</si>
  <si>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</si>
  <si>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</si>
  <si>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</si>
  <si>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</si>
  <si>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</si>
  <si>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</si>
  <si>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</si>
  <si>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</si>
  <si>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</si>
  <si>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</si>
  <si>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</si>
  <si>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</si>
  <si>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</si>
  <si>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</si>
  <si>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</si>
  <si>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</si>
  <si>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</si>
  <si>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</si>
  <si>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Team Building Activity Intro</t>
  </si>
  <si>
    <t>F24</t>
  </si>
  <si>
    <t>Concept Generation</t>
  </si>
  <si>
    <t>Client Meeting #2</t>
  </si>
  <si>
    <t>Risk Management</t>
  </si>
  <si>
    <t>Client Meeting #1 Intro</t>
  </si>
  <si>
    <t>Team Standard Agreement Intro</t>
  </si>
  <si>
    <t>Group Ideation Process Intro</t>
  </si>
  <si>
    <t>System Design Intro</t>
  </si>
  <si>
    <t>Safety Training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</si>
  <si>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</si>
  <si>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</si>
  <si>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</si>
  <si>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</si>
  <si>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</si>
  <si>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</si>
  <si>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</si>
  <si>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</si>
  <si>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</si>
  <si>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</si>
  <si>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</si>
  <si>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</si>
  <si>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</si>
  <si>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</si>
  <si>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</si>
  <si>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</si>
  <si>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</si>
  <si>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</si>
  <si>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</si>
  <si>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Project Description Review (15) 
Generate Project Needs (15)</t>
  </si>
  <si>
    <t>Schedule Intro</t>
  </si>
  <si>
    <t>CE Introduction (10)
PE Introduction (15)</t>
  </si>
  <si>
    <t>Client Meeting 1 – Kickoff Meeting </t>
  </si>
  <si>
    <t>Reflection on N&amp;R list</t>
  </si>
  <si>
    <t>Benchmarking</t>
  </si>
  <si>
    <t>CE reflection on Client Meeting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</si>
</sst>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60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70</xdr:row>
      <xdr:rowOff>152400</xdr:rowOff>
    </xdr:from>
    <xdr:to>
      <xdr:col>5</xdr:col>
      <xdr:colOff>209567</xdr:colOff>
      <xdr:row>72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81</xdr:row>
      <xdr:rowOff>167640</xdr:rowOff>
    </xdr:from>
    <xdr:to>
      <xdr:col>3</xdr:col>
      <xdr:colOff>17</xdr:colOff>
      <xdr:row>83</xdr:row>
      <xdr:rowOff>53363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98</xdr:row>
      <xdr:rowOff>152400</xdr:rowOff>
    </xdr:from>
    <xdr:to>
      <xdr:col>5</xdr:col>
      <xdr:colOff>209567</xdr:colOff>
      <xdr:row>100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108</xdr:row>
      <xdr:rowOff>167640</xdr:rowOff>
    </xdr:from>
    <xdr:to>
      <xdr:col>3</xdr:col>
      <xdr:colOff>17</xdr:colOff>
      <xdr:row>110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66</xdr:row>
      <xdr:rowOff>104879</xdr:rowOff>
    </xdr:from>
    <xdr:to>
      <xdr:col>14</xdr:col>
      <xdr:colOff>77639</xdr:colOff>
      <xdr:row>67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68</xdr:row>
      <xdr:rowOff>914</xdr:rowOff>
    </xdr:from>
    <xdr:to>
      <xdr:col>14</xdr:col>
      <xdr:colOff>78200</xdr:colOff>
      <xdr:row>68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65</xdr:row>
      <xdr:rowOff>0</xdr:rowOff>
    </xdr:from>
    <xdr:to>
      <xdr:col>14</xdr:col>
      <xdr:colOff>80808</xdr:colOff>
      <xdr:row>65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67</xdr:row>
      <xdr:rowOff>74399</xdr:rowOff>
    </xdr:from>
    <xdr:to>
      <xdr:col>14</xdr:col>
      <xdr:colOff>230039</xdr:colOff>
      <xdr:row>67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68</xdr:row>
      <xdr:rowOff>153314</xdr:rowOff>
    </xdr:from>
    <xdr:to>
      <xdr:col>14</xdr:col>
      <xdr:colOff>230600</xdr:colOff>
      <xdr:row>69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65</xdr:row>
      <xdr:rowOff>152400</xdr:rowOff>
    </xdr:from>
    <xdr:to>
      <xdr:col>14</xdr:col>
      <xdr:colOff>233208</xdr:colOff>
      <xdr:row>66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68</xdr:row>
      <xdr:rowOff>43919</xdr:rowOff>
    </xdr:from>
    <xdr:to>
      <xdr:col>14</xdr:col>
      <xdr:colOff>382439</xdr:colOff>
      <xdr:row>68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69</xdr:row>
      <xdr:rowOff>122834</xdr:rowOff>
    </xdr:from>
    <xdr:to>
      <xdr:col>14</xdr:col>
      <xdr:colOff>383000</xdr:colOff>
      <xdr:row>70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66</xdr:row>
      <xdr:rowOff>121920</xdr:rowOff>
    </xdr:from>
    <xdr:to>
      <xdr:col>14</xdr:col>
      <xdr:colOff>385608</xdr:colOff>
      <xdr:row>67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69</xdr:row>
      <xdr:rowOff>13439</xdr:rowOff>
    </xdr:from>
    <xdr:to>
      <xdr:col>14</xdr:col>
      <xdr:colOff>534839</xdr:colOff>
      <xdr:row>69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70</xdr:row>
      <xdr:rowOff>92354</xdr:rowOff>
    </xdr:from>
    <xdr:to>
      <xdr:col>14</xdr:col>
      <xdr:colOff>535400</xdr:colOff>
      <xdr:row>70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67</xdr:row>
      <xdr:rowOff>91440</xdr:rowOff>
    </xdr:from>
    <xdr:to>
      <xdr:col>14</xdr:col>
      <xdr:colOff>538008</xdr:colOff>
      <xdr:row>67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69</xdr:row>
      <xdr:rowOff>165839</xdr:rowOff>
    </xdr:from>
    <xdr:to>
      <xdr:col>15</xdr:col>
      <xdr:colOff>77639</xdr:colOff>
      <xdr:row>70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71</xdr:row>
      <xdr:rowOff>61874</xdr:rowOff>
    </xdr:from>
    <xdr:to>
      <xdr:col>15</xdr:col>
      <xdr:colOff>78200</xdr:colOff>
      <xdr:row>71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68</xdr:row>
      <xdr:rowOff>60960</xdr:rowOff>
    </xdr:from>
    <xdr:to>
      <xdr:col>15</xdr:col>
      <xdr:colOff>80808</xdr:colOff>
      <xdr:row>68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70</xdr:row>
      <xdr:rowOff>135359</xdr:rowOff>
    </xdr:from>
    <xdr:to>
      <xdr:col>15</xdr:col>
      <xdr:colOff>230039</xdr:colOff>
      <xdr:row>71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72</xdr:row>
      <xdr:rowOff>31394</xdr:rowOff>
    </xdr:from>
    <xdr:to>
      <xdr:col>15</xdr:col>
      <xdr:colOff>230600</xdr:colOff>
      <xdr:row>72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69</xdr:row>
      <xdr:rowOff>30480</xdr:rowOff>
    </xdr:from>
    <xdr:to>
      <xdr:col>15</xdr:col>
      <xdr:colOff>233208</xdr:colOff>
      <xdr:row>69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71</xdr:row>
      <xdr:rowOff>104879</xdr:rowOff>
    </xdr:from>
    <xdr:to>
      <xdr:col>15</xdr:col>
      <xdr:colOff>382439</xdr:colOff>
      <xdr:row>72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73</xdr:row>
      <xdr:rowOff>914</xdr:rowOff>
    </xdr:from>
    <xdr:to>
      <xdr:col>15</xdr:col>
      <xdr:colOff>383000</xdr:colOff>
      <xdr:row>73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70</xdr:row>
      <xdr:rowOff>0</xdr:rowOff>
    </xdr:from>
    <xdr:to>
      <xdr:col>15</xdr:col>
      <xdr:colOff>385608</xdr:colOff>
      <xdr:row>70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68</xdr:row>
      <xdr:rowOff>36299</xdr:rowOff>
    </xdr:from>
    <xdr:to>
      <xdr:col>3</xdr:col>
      <xdr:colOff>828489</xdr:colOff>
      <xdr:row>68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54254</xdr:rowOff>
    </xdr:from>
    <xdr:to>
      <xdr:col>3</xdr:col>
      <xdr:colOff>828770</xdr:colOff>
      <xdr:row>65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71</xdr:row>
      <xdr:rowOff>60960</xdr:rowOff>
    </xdr:from>
    <xdr:to>
      <xdr:col>3</xdr:col>
      <xdr:colOff>825829</xdr:colOff>
      <xdr:row>71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61874</xdr:rowOff>
    </xdr:from>
    <xdr:to>
      <xdr:col>3</xdr:col>
      <xdr:colOff>828770</xdr:colOff>
      <xdr:row>66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50995</xdr:rowOff>
    </xdr:from>
    <xdr:to>
      <xdr:col>3</xdr:col>
      <xdr:colOff>825829</xdr:colOff>
      <xdr:row>72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60702</xdr:rowOff>
    </xdr:from>
    <xdr:to>
      <xdr:col>3</xdr:col>
      <xdr:colOff>828770</xdr:colOff>
      <xdr:row>67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70</xdr:row>
      <xdr:rowOff>121920</xdr:rowOff>
    </xdr:from>
    <xdr:to>
      <xdr:col>11</xdr:col>
      <xdr:colOff>385608</xdr:colOff>
      <xdr:row>71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73</xdr:row>
      <xdr:rowOff>13439</xdr:rowOff>
    </xdr:from>
    <xdr:to>
      <xdr:col>11</xdr:col>
      <xdr:colOff>534839</xdr:colOff>
      <xdr:row>73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71</xdr:row>
      <xdr:rowOff>91440</xdr:rowOff>
    </xdr:from>
    <xdr:to>
      <xdr:col>11</xdr:col>
      <xdr:colOff>538008</xdr:colOff>
      <xdr:row>71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73</xdr:row>
      <xdr:rowOff>165839</xdr:rowOff>
    </xdr:from>
    <xdr:to>
      <xdr:col>12</xdr:col>
      <xdr:colOff>77639</xdr:colOff>
      <xdr:row>74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56598</xdr:rowOff>
    </xdr:from>
    <xdr:to>
      <xdr:col>3</xdr:col>
      <xdr:colOff>828770</xdr:colOff>
      <xdr:row>76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72</xdr:row>
      <xdr:rowOff>60960</xdr:rowOff>
    </xdr:from>
    <xdr:to>
      <xdr:col>12</xdr:col>
      <xdr:colOff>80808</xdr:colOff>
      <xdr:row>72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74</xdr:row>
      <xdr:rowOff>135359</xdr:rowOff>
    </xdr:from>
    <xdr:to>
      <xdr:col>12</xdr:col>
      <xdr:colOff>230039</xdr:colOff>
      <xdr:row>75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75</xdr:row>
      <xdr:rowOff>54254</xdr:rowOff>
    </xdr:from>
    <xdr:to>
      <xdr:col>3</xdr:col>
      <xdr:colOff>828770</xdr:colOff>
      <xdr:row>75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73</xdr:row>
      <xdr:rowOff>30480</xdr:rowOff>
    </xdr:from>
    <xdr:to>
      <xdr:col>12</xdr:col>
      <xdr:colOff>233208</xdr:colOff>
      <xdr:row>73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75</xdr:row>
      <xdr:rowOff>104879</xdr:rowOff>
    </xdr:from>
    <xdr:to>
      <xdr:col>12</xdr:col>
      <xdr:colOff>382439</xdr:colOff>
      <xdr:row>76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77</xdr:row>
      <xdr:rowOff>914</xdr:rowOff>
    </xdr:from>
    <xdr:to>
      <xdr:col>12</xdr:col>
      <xdr:colOff>383000</xdr:colOff>
      <xdr:row>77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74</xdr:row>
      <xdr:rowOff>0</xdr:rowOff>
    </xdr:from>
    <xdr:to>
      <xdr:col>12</xdr:col>
      <xdr:colOff>385608</xdr:colOff>
      <xdr:row>74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42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50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35</xdr:row>
      <xdr:rowOff>42303</xdr:rowOff>
    </xdr:from>
    <xdr:to>
      <xdr:col>3</xdr:col>
      <xdr:colOff>813515</xdr:colOff>
      <xdr:row>35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29</xdr:row>
      <xdr:rowOff>0</xdr:rowOff>
    </xdr:from>
    <xdr:to>
      <xdr:col>14</xdr:col>
      <xdr:colOff>80808</xdr:colOff>
      <xdr:row>29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59390</xdr:rowOff>
    </xdr:from>
    <xdr:to>
      <xdr:col>3</xdr:col>
      <xdr:colOff>813515</xdr:colOff>
      <xdr:row>36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37</xdr:row>
      <xdr:rowOff>0</xdr:rowOff>
    </xdr:from>
    <xdr:to>
      <xdr:col>14</xdr:col>
      <xdr:colOff>230600</xdr:colOff>
      <xdr:row>37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29</xdr:row>
      <xdr:rowOff>152400</xdr:rowOff>
    </xdr:from>
    <xdr:to>
      <xdr:col>14</xdr:col>
      <xdr:colOff>233208</xdr:colOff>
      <xdr:row>30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37</xdr:row>
      <xdr:rowOff>122834</xdr:rowOff>
    </xdr:from>
    <xdr:to>
      <xdr:col>14</xdr:col>
      <xdr:colOff>383000</xdr:colOff>
      <xdr:row>38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30</xdr:row>
      <xdr:rowOff>121920</xdr:rowOff>
    </xdr:from>
    <xdr:to>
      <xdr:col>14</xdr:col>
      <xdr:colOff>385608</xdr:colOff>
      <xdr:row>31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32</xdr:row>
      <xdr:rowOff>51539</xdr:rowOff>
    </xdr:from>
    <xdr:to>
      <xdr:col>3</xdr:col>
      <xdr:colOff>813515</xdr:colOff>
      <xdr:row>32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38</xdr:row>
      <xdr:rowOff>92354</xdr:rowOff>
    </xdr:from>
    <xdr:to>
      <xdr:col>14</xdr:col>
      <xdr:colOff>535400</xdr:colOff>
      <xdr:row>38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31</xdr:row>
      <xdr:rowOff>91440</xdr:rowOff>
    </xdr:from>
    <xdr:to>
      <xdr:col>14</xdr:col>
      <xdr:colOff>538008</xdr:colOff>
      <xdr:row>31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42</xdr:row>
      <xdr:rowOff>59621</xdr:rowOff>
    </xdr:from>
    <xdr:to>
      <xdr:col>3</xdr:col>
      <xdr:colOff>813515</xdr:colOff>
      <xdr:row>42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39</xdr:row>
      <xdr:rowOff>61874</xdr:rowOff>
    </xdr:from>
    <xdr:to>
      <xdr:col>15</xdr:col>
      <xdr:colOff>78200</xdr:colOff>
      <xdr:row>39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38</xdr:row>
      <xdr:rowOff>135359</xdr:rowOff>
    </xdr:from>
    <xdr:to>
      <xdr:col>15</xdr:col>
      <xdr:colOff>230039</xdr:colOff>
      <xdr:row>39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42</xdr:row>
      <xdr:rowOff>31394</xdr:rowOff>
    </xdr:from>
    <xdr:to>
      <xdr:col>15</xdr:col>
      <xdr:colOff>230600</xdr:colOff>
      <xdr:row>42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37</xdr:row>
      <xdr:rowOff>30480</xdr:rowOff>
    </xdr:from>
    <xdr:to>
      <xdr:col>15</xdr:col>
      <xdr:colOff>233208</xdr:colOff>
      <xdr:row>37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43</xdr:row>
      <xdr:rowOff>914</xdr:rowOff>
    </xdr:from>
    <xdr:to>
      <xdr:col>15</xdr:col>
      <xdr:colOff>383000</xdr:colOff>
      <xdr:row>43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38</xdr:row>
      <xdr:rowOff>0</xdr:rowOff>
    </xdr:from>
    <xdr:to>
      <xdr:col>15</xdr:col>
      <xdr:colOff>385608</xdr:colOff>
      <xdr:row>38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29</xdr:row>
      <xdr:rowOff>54254</xdr:rowOff>
    </xdr:from>
    <xdr:to>
      <xdr:col>3</xdr:col>
      <xdr:colOff>813176</xdr:colOff>
      <xdr:row>29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61874</xdr:rowOff>
    </xdr:from>
    <xdr:to>
      <xdr:col>3</xdr:col>
      <xdr:colOff>813796</xdr:colOff>
      <xdr:row>30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246575</xdr:rowOff>
    </xdr:from>
    <xdr:to>
      <xdr:col>3</xdr:col>
      <xdr:colOff>810855</xdr:colOff>
      <xdr:row>42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60702</xdr:rowOff>
    </xdr:from>
    <xdr:to>
      <xdr:col>3</xdr:col>
      <xdr:colOff>813796</xdr:colOff>
      <xdr:row>31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38</xdr:row>
      <xdr:rowOff>121920</xdr:rowOff>
    </xdr:from>
    <xdr:to>
      <xdr:col>11</xdr:col>
      <xdr:colOff>385608</xdr:colOff>
      <xdr:row>39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13439</xdr:rowOff>
    </xdr:from>
    <xdr:to>
      <xdr:col>11</xdr:col>
      <xdr:colOff>534839</xdr:colOff>
      <xdr:row>43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423949</xdr:rowOff>
    </xdr:from>
    <xdr:to>
      <xdr:col>3</xdr:col>
      <xdr:colOff>810855</xdr:colOff>
      <xdr:row>42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165839</xdr:rowOff>
    </xdr:from>
    <xdr:to>
      <xdr:col>12</xdr:col>
      <xdr:colOff>77639</xdr:colOff>
      <xdr:row>44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56598</xdr:rowOff>
    </xdr:from>
    <xdr:to>
      <xdr:col>3</xdr:col>
      <xdr:colOff>813796</xdr:colOff>
      <xdr:row>46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135359</xdr:rowOff>
    </xdr:from>
    <xdr:to>
      <xdr:col>12</xdr:col>
      <xdr:colOff>230039</xdr:colOff>
      <xdr:row>45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45</xdr:row>
      <xdr:rowOff>54254</xdr:rowOff>
    </xdr:from>
    <xdr:to>
      <xdr:col>3</xdr:col>
      <xdr:colOff>813796</xdr:colOff>
      <xdr:row>45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30480</xdr:rowOff>
    </xdr:from>
    <xdr:to>
      <xdr:col>12</xdr:col>
      <xdr:colOff>233208</xdr:colOff>
      <xdr:row>43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104879</xdr:rowOff>
    </xdr:from>
    <xdr:to>
      <xdr:col>12</xdr:col>
      <xdr:colOff>382439</xdr:colOff>
      <xdr:row>46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0</xdr:rowOff>
    </xdr:from>
    <xdr:to>
      <xdr:col>12</xdr:col>
      <xdr:colOff>385608</xdr:colOff>
      <xdr:row>44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53082</xdr:rowOff>
    </xdr:from>
    <xdr:to>
      <xdr:col>3</xdr:col>
      <xdr:colOff>828770</xdr:colOff>
      <xdr:row>63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43738</xdr:rowOff>
    </xdr:from>
    <xdr:to>
      <xdr:col>3</xdr:col>
      <xdr:colOff>810855</xdr:colOff>
      <xdr:row>39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29</xdr:row>
      <xdr:rowOff>68109</xdr:rowOff>
    </xdr:from>
    <xdr:to>
      <xdr:col>3</xdr:col>
      <xdr:colOff>813796</xdr:colOff>
      <xdr:row>29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75729</xdr:rowOff>
    </xdr:from>
    <xdr:to>
      <xdr:col>3</xdr:col>
      <xdr:colOff>813176</xdr:colOff>
      <xdr:row>30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18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56598</xdr:rowOff>
    </xdr:from>
    <xdr:to>
      <xdr:col>3</xdr:col>
      <xdr:colOff>813796</xdr:colOff>
      <xdr:row>14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13</xdr:row>
      <xdr:rowOff>54254</xdr:rowOff>
    </xdr:from>
    <xdr:to>
      <xdr:col>3</xdr:col>
      <xdr:colOff>813796</xdr:colOff>
      <xdr:row>13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722023</xdr:colOff>
      <xdr:row>10</xdr:row>
      <xdr:rowOff>149444</xdr:rowOff>
    </xdr:from>
    <xdr:to>
      <xdr:col>3</xdr:col>
      <xdr:colOff>799661</xdr:colOff>
      <xdr:row>10</xdr:row>
      <xdr:rowOff>230155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32168" y="195053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14</xdr:row>
      <xdr:rowOff>20878</xdr:rowOff>
    </xdr:from>
    <xdr:to>
      <xdr:col>10</xdr:col>
      <xdr:colOff>346035</xdr:colOff>
      <xdr:row>14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14</xdr:row>
      <xdr:rowOff>21290</xdr:rowOff>
    </xdr:from>
    <xdr:to>
      <xdr:col>10</xdr:col>
      <xdr:colOff>676355</xdr:colOff>
      <xdr:row>14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39</xdr:row>
      <xdr:rowOff>151409</xdr:rowOff>
    </xdr:from>
    <xdr:to>
      <xdr:col>3</xdr:col>
      <xdr:colOff>809366</xdr:colOff>
      <xdr:row>40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40</xdr:row>
      <xdr:rowOff>120929</xdr:rowOff>
    </xdr:from>
    <xdr:to>
      <xdr:col>3</xdr:col>
      <xdr:colOff>961766</xdr:colOff>
      <xdr:row>41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14</xdr:row>
      <xdr:rowOff>46634</xdr:rowOff>
    </xdr:from>
    <xdr:to>
      <xdr:col>10</xdr:col>
      <xdr:colOff>942716</xdr:colOff>
      <xdr:row>14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743497</xdr:colOff>
      <xdr:row>12</xdr:row>
      <xdr:rowOff>59390</xdr:rowOff>
    </xdr:from>
    <xdr:to>
      <xdr:col>3</xdr:col>
      <xdr:colOff>821135</xdr:colOff>
      <xdr:row>12</xdr:row>
      <xdr:rowOff>140101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D1DDE20-8ABB-4112-8A7C-D2B64F9D72F8}"/>
            </a:ext>
          </a:extLst>
        </xdr:cNvPr>
        <xdr:cNvSpPr/>
      </xdr:nvSpPr>
      <xdr:spPr>
        <a:xfrm>
          <a:off x="2252257" y="243683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750216</xdr:colOff>
      <xdr:row>11</xdr:row>
      <xdr:rowOff>69494</xdr:rowOff>
    </xdr:from>
    <xdr:to>
      <xdr:col>3</xdr:col>
      <xdr:colOff>828416</xdr:colOff>
      <xdr:row>11</xdr:row>
      <xdr:rowOff>141927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64A8B56-B10E-4A6F-A868-747D9C289BF0}"/>
            </a:ext>
          </a:extLst>
        </xdr:cNvPr>
        <xdr:cNvSpPr/>
      </xdr:nvSpPr>
      <xdr:spPr>
        <a:xfrm>
          <a:off x="2258976" y="2264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43</xdr:row>
      <xdr:rowOff>58064</xdr:rowOff>
    </xdr:from>
    <xdr:to>
      <xdr:col>3</xdr:col>
      <xdr:colOff>841328</xdr:colOff>
      <xdr:row>43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41</xdr:row>
      <xdr:rowOff>49530</xdr:rowOff>
    </xdr:from>
    <xdr:to>
      <xdr:col>3</xdr:col>
      <xdr:colOff>838387</xdr:colOff>
      <xdr:row>41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41</xdr:row>
      <xdr:rowOff>74399</xdr:rowOff>
    </xdr:from>
    <xdr:to>
      <xdr:col>11</xdr:col>
      <xdr:colOff>230039</xdr:colOff>
      <xdr:row>41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46634</xdr:rowOff>
    </xdr:from>
    <xdr:to>
      <xdr:col>3</xdr:col>
      <xdr:colOff>841328</xdr:colOff>
      <xdr:row>40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135255</xdr:rowOff>
    </xdr:from>
    <xdr:to>
      <xdr:col>3</xdr:col>
      <xdr:colOff>838387</xdr:colOff>
      <xdr:row>42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43919</xdr:rowOff>
    </xdr:from>
    <xdr:to>
      <xdr:col>11</xdr:col>
      <xdr:colOff>382439</xdr:colOff>
      <xdr:row>42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39</xdr:row>
      <xdr:rowOff>61874</xdr:rowOff>
    </xdr:from>
    <xdr:to>
      <xdr:col>3</xdr:col>
      <xdr:colOff>841328</xdr:colOff>
      <xdr:row>39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196319</xdr:rowOff>
    </xdr:from>
    <xdr:to>
      <xdr:col>11</xdr:col>
      <xdr:colOff>534839</xdr:colOff>
      <xdr:row>42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43</xdr:row>
      <xdr:rowOff>115214</xdr:rowOff>
    </xdr:from>
    <xdr:to>
      <xdr:col>11</xdr:col>
      <xdr:colOff>535400</xdr:colOff>
      <xdr:row>44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41</xdr:row>
      <xdr:rowOff>91440</xdr:rowOff>
    </xdr:from>
    <xdr:to>
      <xdr:col>11</xdr:col>
      <xdr:colOff>538008</xdr:colOff>
      <xdr:row>41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5819</xdr:rowOff>
    </xdr:from>
    <xdr:to>
      <xdr:col>12</xdr:col>
      <xdr:colOff>77639</xdr:colOff>
      <xdr:row>43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45</xdr:row>
      <xdr:rowOff>84734</xdr:rowOff>
    </xdr:from>
    <xdr:to>
      <xdr:col>12</xdr:col>
      <xdr:colOff>78200</xdr:colOff>
      <xdr:row>45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43</xdr:row>
      <xdr:rowOff>158219</xdr:rowOff>
    </xdr:from>
    <xdr:to>
      <xdr:col>12</xdr:col>
      <xdr:colOff>230039</xdr:colOff>
      <xdr:row>45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46</xdr:row>
      <xdr:rowOff>54254</xdr:rowOff>
    </xdr:from>
    <xdr:to>
      <xdr:col>12</xdr:col>
      <xdr:colOff>230600</xdr:colOff>
      <xdr:row>46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42</xdr:row>
      <xdr:rowOff>213360</xdr:rowOff>
    </xdr:from>
    <xdr:to>
      <xdr:col>12</xdr:col>
      <xdr:colOff>233208</xdr:colOff>
      <xdr:row>42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127739</xdr:rowOff>
    </xdr:from>
    <xdr:to>
      <xdr:col>12</xdr:col>
      <xdr:colOff>382439</xdr:colOff>
      <xdr:row>46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23774</xdr:rowOff>
    </xdr:from>
    <xdr:to>
      <xdr:col>12</xdr:col>
      <xdr:colOff>383000</xdr:colOff>
      <xdr:row>47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22860</xdr:rowOff>
    </xdr:from>
    <xdr:to>
      <xdr:col>12</xdr:col>
      <xdr:colOff>385608</xdr:colOff>
      <xdr:row>43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8</xdr:row>
      <xdr:rowOff>396240</xdr:rowOff>
    </xdr:from>
    <xdr:to>
      <xdr:col>3</xdr:col>
      <xdr:colOff>845348</xdr:colOff>
      <xdr:row>8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11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showGridLines="0" tabSelected="1" zoomScale="110" zoomScaleNormal="11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145</v>
      </c>
    </row>
    <row r="2" spans="1:10" ht="14.4" customHeight="1" x14ac:dyDescent="0.3">
      <c r="B2" s="172">
        <v>1</v>
      </c>
      <c r="C2" s="172"/>
      <c r="E2" s="129" t="s">
        <v>136</v>
      </c>
      <c r="F2" s="6"/>
      <c r="G2" s="6"/>
    </row>
    <row r="3" spans="1:10" ht="14.4" customHeight="1" x14ac:dyDescent="0.3">
      <c r="B3" s="172"/>
      <c r="C3" s="172"/>
      <c r="E3" s="130" t="s">
        <v>129</v>
      </c>
      <c r="F3" s="6"/>
      <c r="G3" s="6"/>
    </row>
    <row r="4" spans="1:10" ht="14.4" customHeight="1" x14ac:dyDescent="0.3">
      <c r="B4" s="172"/>
      <c r="C4" s="172"/>
      <c r="D4" s="69"/>
      <c r="E4" s="69"/>
    </row>
    <row r="5" spans="1:10" x14ac:dyDescent="0.3"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SUMIF(H$7:H$15,"=p",D$7:D$15)</f>
        <v>0</v>
      </c>
    </row>
    <row r="9" spans="1:10" x14ac:dyDescent="0.3">
      <c r="B9" s="59">
        <f t="shared" ref="B9:B15" si="0">B8+TIME(0,$D8,0)</f>
        <v>0.4236111111111111</v>
      </c>
      <c r="C9" s="59">
        <f t="shared" ref="C9:C15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SUMIF(H$7:H$15,"=t",D$7:D$15)</f>
        <v>60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SUMIF(H$7:H$15,"=a",D$7:D$15)</f>
        <v>50</v>
      </c>
    </row>
    <row r="11" spans="1:10" ht="28.8" x14ac:dyDescent="0.3">
      <c r="B11" s="82">
        <f t="shared" si="0"/>
        <v>0.4513888888888889</v>
      </c>
      <c r="C11" s="82">
        <f t="shared" si="1"/>
        <v>0.53472222222222221</v>
      </c>
      <c r="D11" s="169">
        <v>25</v>
      </c>
      <c r="E11" s="168" t="s">
        <v>175</v>
      </c>
      <c r="H11" t="s">
        <v>99</v>
      </c>
    </row>
    <row r="12" spans="1:10" ht="14.4" customHeight="1" x14ac:dyDescent="0.3">
      <c r="B12" s="59">
        <f t="shared" si="0"/>
        <v>0.46875</v>
      </c>
      <c r="C12" s="59">
        <f t="shared" si="1"/>
        <v>0.55208333333333337</v>
      </c>
      <c r="D12" s="37">
        <v>10</v>
      </c>
      <c r="E12" s="25" t="s">
        <v>150</v>
      </c>
      <c r="H12" t="s">
        <v>100</v>
      </c>
    </row>
    <row r="13" spans="1:10" ht="14.4" customHeight="1" x14ac:dyDescent="0.3">
      <c r="B13" s="59">
        <f t="shared" si="0"/>
        <v>0.47569444444444442</v>
      </c>
      <c r="C13" s="59">
        <f t="shared" si="1"/>
        <v>0.55902777777777779</v>
      </c>
      <c r="D13" s="128">
        <v>10</v>
      </c>
      <c r="E13" s="25" t="s">
        <v>144</v>
      </c>
      <c r="H13" t="s">
        <v>99</v>
      </c>
    </row>
    <row r="14" spans="1:10" x14ac:dyDescent="0.3">
      <c r="B14" s="59">
        <f t="shared" si="0"/>
        <v>0.48263888888888884</v>
      </c>
      <c r="C14" s="59">
        <f t="shared" si="1"/>
        <v>0.56597222222222221</v>
      </c>
      <c r="D14" s="58">
        <v>5</v>
      </c>
      <c r="E14" s="25" t="s">
        <v>153</v>
      </c>
      <c r="H14" t="s">
        <v>100</v>
      </c>
    </row>
    <row r="15" spans="1:10" x14ac:dyDescent="0.3">
      <c r="B15" s="59">
        <f t="shared" si="0"/>
        <v>0.48611111111111105</v>
      </c>
      <c r="C15" s="59">
        <f t="shared" si="1"/>
        <v>0.56944444444444442</v>
      </c>
      <c r="D15" s="58">
        <v>10</v>
      </c>
      <c r="E15" s="25" t="s">
        <v>84</v>
      </c>
      <c r="H15" t="s">
        <v>100</v>
      </c>
    </row>
    <row r="16" spans="1:10" hidden="1" x14ac:dyDescent="0.3">
      <c r="C16" s="68" t="s">
        <v>14</v>
      </c>
      <c r="D16" s="10">
        <f>SUM(D7:D15)</f>
        <v>110</v>
      </c>
    </row>
    <row r="18" spans="1:8" x14ac:dyDescent="0.3">
      <c r="C18" s="6"/>
      <c r="D18" s="4"/>
      <c r="E18" s="4"/>
    </row>
    <row r="19" spans="1:8" ht="25.8" x14ac:dyDescent="0.5">
      <c r="C19" s="87"/>
      <c r="D19" s="88" t="s">
        <v>126</v>
      </c>
      <c r="E19" s="4"/>
    </row>
    <row r="20" spans="1:8" ht="18" x14ac:dyDescent="0.35">
      <c r="B20" s="151"/>
    </row>
    <row r="21" spans="1:8" x14ac:dyDescent="0.3">
      <c r="B21" s="51"/>
    </row>
    <row r="24" spans="1:8" x14ac:dyDescent="0.3">
      <c r="B24" s="172">
        <v>1</v>
      </c>
      <c r="C24" s="172"/>
      <c r="E24" s="2" t="s">
        <v>86</v>
      </c>
      <c r="F24" s="6"/>
      <c r="G24" s="6"/>
    </row>
    <row r="25" spans="1:8" x14ac:dyDescent="0.3">
      <c r="B25" s="172"/>
      <c r="C25" s="172"/>
      <c r="E25" s="8" t="s">
        <v>87</v>
      </c>
      <c r="F25" s="6"/>
      <c r="G25" s="6"/>
    </row>
    <row r="26" spans="1:8" ht="14.4" customHeight="1" x14ac:dyDescent="0.3">
      <c r="B26" s="172"/>
      <c r="C26" s="172"/>
      <c r="D26" s="69"/>
      <c r="E26" s="24" t="s">
        <v>2</v>
      </c>
    </row>
    <row r="27" spans="1:8" ht="14.4" customHeight="1" x14ac:dyDescent="0.3">
      <c r="A27" t="s">
        <v>112</v>
      </c>
    </row>
    <row r="28" spans="1:8" ht="14.4" customHeight="1" x14ac:dyDescent="0.3">
      <c r="A28" t="s">
        <v>113</v>
      </c>
      <c r="E28" s="10" t="s">
        <v>3</v>
      </c>
      <c r="H28" t="s">
        <v>98</v>
      </c>
    </row>
    <row r="29" spans="1:8" x14ac:dyDescent="0.3">
      <c r="B29" s="173" t="s">
        <v>4</v>
      </c>
      <c r="C29" s="173"/>
      <c r="D29" s="53" t="s">
        <v>5</v>
      </c>
      <c r="E29" s="13" t="s">
        <v>6</v>
      </c>
    </row>
    <row r="30" spans="1:8" x14ac:dyDescent="0.3">
      <c r="B30" s="59">
        <v>0.41666666666666669</v>
      </c>
      <c r="C30" s="59">
        <v>0.5</v>
      </c>
      <c r="D30" s="1">
        <v>5</v>
      </c>
      <c r="E30" s="54" t="s">
        <v>7</v>
      </c>
      <c r="H30" t="s">
        <v>100</v>
      </c>
    </row>
    <row r="31" spans="1:8" x14ac:dyDescent="0.3">
      <c r="B31" s="59">
        <f>B30+TIME(0,$D30,0)</f>
        <v>0.4201388888888889</v>
      </c>
      <c r="C31" s="59">
        <f>C30+TIME(0,$D30,0)</f>
        <v>0.50347222222222221</v>
      </c>
      <c r="D31" s="1">
        <v>5</v>
      </c>
      <c r="E31" s="54" t="s">
        <v>72</v>
      </c>
      <c r="H31" t="s">
        <v>100</v>
      </c>
    </row>
    <row r="32" spans="1:8" x14ac:dyDescent="0.3">
      <c r="B32" s="59">
        <f t="shared" ref="B32" si="2">B31+TIME(0,D31,0)</f>
        <v>0.4236111111111111</v>
      </c>
      <c r="C32" s="59">
        <f t="shared" ref="C32:C37" si="3">C31+TIME(0,$D31,0)</f>
        <v>0.50694444444444442</v>
      </c>
      <c r="D32" s="1">
        <v>15</v>
      </c>
      <c r="E32" s="54" t="s">
        <v>71</v>
      </c>
      <c r="H32" t="s">
        <v>100</v>
      </c>
    </row>
    <row r="33" spans="2:10" x14ac:dyDescent="0.3">
      <c r="B33" s="59">
        <f t="shared" ref="B33" si="4">B32+TIME(0,D32,0)</f>
        <v>0.43402777777777779</v>
      </c>
      <c r="C33" s="59">
        <f t="shared" si="3"/>
        <v>0.51736111111111105</v>
      </c>
      <c r="D33" s="1">
        <v>5</v>
      </c>
      <c r="E33" s="54" t="s">
        <v>120</v>
      </c>
      <c r="H33" t="s">
        <v>99</v>
      </c>
    </row>
    <row r="34" spans="2:10" x14ac:dyDescent="0.3">
      <c r="B34" s="62"/>
      <c r="C34" s="62"/>
      <c r="D34" s="10"/>
      <c r="E34" s="45"/>
    </row>
    <row r="35" spans="2:10" x14ac:dyDescent="0.3">
      <c r="D35" s="10"/>
      <c r="E35" s="46" t="s">
        <v>9</v>
      </c>
    </row>
    <row r="36" spans="2:10" x14ac:dyDescent="0.3">
      <c r="B36" s="59">
        <f>B33+TIME(0,D33,0)</f>
        <v>0.4375</v>
      </c>
      <c r="C36" s="59">
        <f>C33+TIME(0,$D33,0)</f>
        <v>0.52083333333333326</v>
      </c>
      <c r="D36" s="107">
        <v>5</v>
      </c>
      <c r="E36" s="47" t="s">
        <v>117</v>
      </c>
      <c r="H36" t="s">
        <v>99</v>
      </c>
    </row>
    <row r="37" spans="2:10" x14ac:dyDescent="0.3">
      <c r="B37" s="59">
        <f t="shared" ref="B37" si="5">B36+TIME(0,D36,0)</f>
        <v>0.44097222222222221</v>
      </c>
      <c r="C37" s="59">
        <f t="shared" si="3"/>
        <v>0.52430555555555547</v>
      </c>
      <c r="D37" s="1">
        <v>20</v>
      </c>
      <c r="E37" s="47" t="s">
        <v>118</v>
      </c>
      <c r="H37" t="s">
        <v>99</v>
      </c>
    </row>
    <row r="38" spans="2:10" x14ac:dyDescent="0.3">
      <c r="B38" s="62"/>
      <c r="C38" s="62"/>
      <c r="D38" s="10"/>
      <c r="E38" s="45"/>
      <c r="I38" t="s">
        <v>101</v>
      </c>
      <c r="J38">
        <f ca="1">SUMIF(H$30:H$48,"=p",D$30:D$47)</f>
        <v>45</v>
      </c>
    </row>
    <row r="39" spans="2:10" x14ac:dyDescent="0.3">
      <c r="B39" s="62"/>
      <c r="C39" s="62"/>
      <c r="D39" s="10"/>
      <c r="E39" s="4" t="s">
        <v>11</v>
      </c>
      <c r="I39" t="s">
        <v>99</v>
      </c>
      <c r="J39">
        <f>SUMIF(H$30:H$48,"=T",D$30:D$48)</f>
        <v>30</v>
      </c>
    </row>
    <row r="40" spans="2:10" s="79" customFormat="1" ht="14.4" customHeight="1" x14ac:dyDescent="0.3">
      <c r="B40" s="82">
        <f>B37+TIME(0,D37,0)</f>
        <v>0.4548611111111111</v>
      </c>
      <c r="C40" s="82">
        <f>C37+TIME(0,$D37,0)</f>
        <v>0.53819444444444431</v>
      </c>
      <c r="D40" s="108">
        <v>5</v>
      </c>
      <c r="E40" s="109" t="s">
        <v>119</v>
      </c>
      <c r="H40" s="79" t="s">
        <v>101</v>
      </c>
      <c r="I40" s="79" t="s">
        <v>100</v>
      </c>
      <c r="J40" s="79">
        <f>SUMIF(H$30:H$47,"=A",D$30:D$47)</f>
        <v>35</v>
      </c>
    </row>
    <row r="41" spans="2:10" s="79" customFormat="1" ht="14.4" customHeight="1" x14ac:dyDescent="0.3">
      <c r="B41" s="123"/>
      <c r="C41" s="123"/>
      <c r="D41" s="124"/>
      <c r="E41" s="124"/>
    </row>
    <row r="42" spans="2:10" s="79" customFormat="1" ht="14.4" customHeight="1" x14ac:dyDescent="0.3">
      <c r="B42" s="125"/>
      <c r="C42" s="125"/>
      <c r="D42" s="98"/>
      <c r="E42" s="98" t="s">
        <v>9</v>
      </c>
    </row>
    <row r="43" spans="2:10" s="79" customFormat="1" ht="44.4" customHeight="1" x14ac:dyDescent="0.3">
      <c r="B43" s="112">
        <f>B40+TIME(0,$D40,0)</f>
        <v>0.45833333333333331</v>
      </c>
      <c r="C43" s="112">
        <f>C40+TIME(0,$D40,0)</f>
        <v>0.54166666666666652</v>
      </c>
      <c r="D43" s="106">
        <v>40</v>
      </c>
      <c r="E43" s="105" t="s">
        <v>121</v>
      </c>
      <c r="H43" s="79" t="s">
        <v>101</v>
      </c>
    </row>
    <row r="44" spans="2:10" x14ac:dyDescent="0.3">
      <c r="B44" s="62"/>
      <c r="C44" s="64"/>
      <c r="D44" s="11"/>
      <c r="E44" s="4"/>
    </row>
    <row r="45" spans="2:10" x14ac:dyDescent="0.3">
      <c r="B45" s="62"/>
      <c r="C45" s="65"/>
      <c r="D45" s="14"/>
      <c r="E45" s="110" t="s">
        <v>11</v>
      </c>
    </row>
    <row r="46" spans="2:10" x14ac:dyDescent="0.3">
      <c r="B46" s="63">
        <f>B43+TIME(0,$D43,0)</f>
        <v>0.4861111111111111</v>
      </c>
      <c r="C46" s="63">
        <f>C43+TIME(0,$D43,0)</f>
        <v>0.56944444444444431</v>
      </c>
      <c r="D46" s="58">
        <v>5</v>
      </c>
      <c r="E46" s="40" t="s">
        <v>13</v>
      </c>
      <c r="H46" t="s">
        <v>100</v>
      </c>
    </row>
    <row r="47" spans="2:10" x14ac:dyDescent="0.3">
      <c r="B47" s="63">
        <f>B46+TIME(0,$D46,0)</f>
        <v>0.48958333333333331</v>
      </c>
      <c r="C47" s="57">
        <f>C46+TIME(0,$D46,0)</f>
        <v>0.57291666666666652</v>
      </c>
      <c r="D47" s="1">
        <v>5</v>
      </c>
      <c r="E47" s="54" t="s">
        <v>84</v>
      </c>
      <c r="H47" t="s">
        <v>100</v>
      </c>
    </row>
    <row r="48" spans="2:10" hidden="1" x14ac:dyDescent="0.3">
      <c r="C48" s="68" t="s">
        <v>14</v>
      </c>
      <c r="D48" s="10">
        <f>SUM(D30:D47)</f>
        <v>110</v>
      </c>
    </row>
    <row r="50" spans="1:19" x14ac:dyDescent="0.3">
      <c r="C50" s="6"/>
      <c r="D50" s="174" t="s">
        <v>88</v>
      </c>
      <c r="E50" s="174"/>
    </row>
    <row r="51" spans="1:19" x14ac:dyDescent="0.3">
      <c r="C51" s="6"/>
      <c r="D51" s="4"/>
      <c r="E51" s="4"/>
    </row>
    <row r="52" spans="1:19" ht="15" customHeight="1" x14ac:dyDescent="0.5">
      <c r="C52" s="87"/>
      <c r="D52" s="88" t="s">
        <v>122</v>
      </c>
      <c r="E52" s="4"/>
    </row>
    <row r="54" spans="1:19" s="86" customFormat="1" x14ac:dyDescent="0.3">
      <c r="B54" s="14"/>
      <c r="C54" s="14"/>
      <c r="I54"/>
      <c r="J54"/>
      <c r="K54" s="102" t="s">
        <v>85</v>
      </c>
      <c r="L54"/>
      <c r="M54"/>
      <c r="N54"/>
      <c r="O54"/>
      <c r="P54"/>
      <c r="Q54"/>
      <c r="R54"/>
      <c r="S54"/>
    </row>
    <row r="55" spans="1:19" x14ac:dyDescent="0.3">
      <c r="A55" s="85" t="s">
        <v>54</v>
      </c>
      <c r="K55" s="101">
        <v>0.41666666666666669</v>
      </c>
      <c r="L55" s="100">
        <v>10</v>
      </c>
    </row>
    <row r="56" spans="1:19" x14ac:dyDescent="0.3">
      <c r="A56" t="s">
        <v>55</v>
      </c>
      <c r="K56" s="67">
        <f>K55+TIME(0,L55,0)</f>
        <v>0.4236111111111111</v>
      </c>
    </row>
    <row r="57" spans="1:19" x14ac:dyDescent="0.3">
      <c r="A57" t="s">
        <v>56</v>
      </c>
    </row>
    <row r="58" spans="1:19" s="86" customFormat="1" x14ac:dyDescent="0.3">
      <c r="B58" s="14"/>
      <c r="C58" s="14"/>
    </row>
    <row r="59" spans="1:19" x14ac:dyDescent="0.3">
      <c r="A59" t="s">
        <v>116</v>
      </c>
    </row>
    <row r="60" spans="1:19" x14ac:dyDescent="0.3">
      <c r="B60" s="172">
        <v>1</v>
      </c>
      <c r="C60" s="172"/>
      <c r="E60" s="2" t="s">
        <v>86</v>
      </c>
      <c r="F60" s="6"/>
      <c r="G60" s="6"/>
    </row>
    <row r="61" spans="1:19" x14ac:dyDescent="0.3">
      <c r="B61" s="172"/>
      <c r="C61" s="172"/>
      <c r="E61" s="8" t="s">
        <v>87</v>
      </c>
      <c r="F61" s="6"/>
      <c r="G61" s="6"/>
    </row>
    <row r="62" spans="1:19" ht="14.4" customHeight="1" x14ac:dyDescent="0.3">
      <c r="B62" s="172"/>
      <c r="C62" s="172"/>
      <c r="D62" s="69"/>
      <c r="E62" s="24" t="s">
        <v>2</v>
      </c>
    </row>
    <row r="63" spans="1:19" ht="14.4" customHeight="1" x14ac:dyDescent="0.3">
      <c r="A63" t="s">
        <v>112</v>
      </c>
    </row>
    <row r="64" spans="1:19" ht="14.4" customHeight="1" x14ac:dyDescent="0.3">
      <c r="A64" t="s">
        <v>113</v>
      </c>
      <c r="E64" s="10" t="s">
        <v>3</v>
      </c>
      <c r="H64" t="s">
        <v>98</v>
      </c>
    </row>
    <row r="65" spans="2:12" x14ac:dyDescent="0.3">
      <c r="B65" s="173" t="s">
        <v>4</v>
      </c>
      <c r="C65" s="173"/>
      <c r="D65" s="53" t="s">
        <v>5</v>
      </c>
      <c r="E65" s="13" t="s">
        <v>6</v>
      </c>
    </row>
    <row r="66" spans="2:12" x14ac:dyDescent="0.3">
      <c r="B66" s="59">
        <v>0.41666666666666669</v>
      </c>
      <c r="C66" s="59">
        <v>0.5</v>
      </c>
      <c r="D66" s="1">
        <v>10</v>
      </c>
      <c r="E66" s="54" t="s">
        <v>7</v>
      </c>
      <c r="H66" t="s">
        <v>99</v>
      </c>
    </row>
    <row r="67" spans="2:12" x14ac:dyDescent="0.3">
      <c r="B67" s="59">
        <f>B66+TIME(0,$D66,0)</f>
        <v>0.4236111111111111</v>
      </c>
      <c r="C67" s="59">
        <f>C66+TIME(0,$D66,0)</f>
        <v>0.50694444444444442</v>
      </c>
      <c r="D67" s="1">
        <v>10</v>
      </c>
      <c r="E67" s="54" t="s">
        <v>72</v>
      </c>
      <c r="H67" t="s">
        <v>100</v>
      </c>
    </row>
    <row r="68" spans="2:12" x14ac:dyDescent="0.3">
      <c r="B68" s="59">
        <f t="shared" ref="B68:B69" si="6">B67+TIME(0,D67,0)</f>
        <v>0.43055555555555552</v>
      </c>
      <c r="C68" s="59">
        <f t="shared" ref="C68:C69" si="7">C67+TIME(0,$D67,0)</f>
        <v>0.51388888888888884</v>
      </c>
      <c r="D68" s="1">
        <v>15</v>
      </c>
      <c r="E68" s="54" t="s">
        <v>71</v>
      </c>
      <c r="H68" t="s">
        <v>100</v>
      </c>
    </row>
    <row r="69" spans="2:12" x14ac:dyDescent="0.3">
      <c r="B69" s="59">
        <f t="shared" si="6"/>
        <v>0.44097222222222221</v>
      </c>
      <c r="C69" s="59">
        <f t="shared" si="7"/>
        <v>0.52430555555555547</v>
      </c>
      <c r="D69" s="43">
        <v>5</v>
      </c>
      <c r="E69" s="42" t="s">
        <v>92</v>
      </c>
      <c r="H69" t="s">
        <v>99</v>
      </c>
      <c r="L69" s="60"/>
    </row>
    <row r="70" spans="2:12" x14ac:dyDescent="0.3">
      <c r="B70" s="62"/>
      <c r="C70" s="62"/>
      <c r="D70" s="10"/>
      <c r="E70" s="45"/>
      <c r="I70" t="s">
        <v>101</v>
      </c>
      <c r="J70">
        <f>SUMIF(H$66:H$78,"=p",D$66:D$78)</f>
        <v>50</v>
      </c>
    </row>
    <row r="71" spans="2:12" x14ac:dyDescent="0.3">
      <c r="B71" s="62"/>
      <c r="C71" s="62"/>
      <c r="D71" s="10"/>
      <c r="E71" s="46" t="s">
        <v>9</v>
      </c>
      <c r="I71" t="s">
        <v>99</v>
      </c>
      <c r="J71">
        <f>SUMIF(H$66:H$78,"=T",D$66:D$78)</f>
        <v>15</v>
      </c>
    </row>
    <row r="72" spans="2:12" x14ac:dyDescent="0.3">
      <c r="B72" s="63">
        <f>B69+TIME(0,$D69,0)</f>
        <v>0.44444444444444442</v>
      </c>
      <c r="C72" s="63">
        <f>C69+TIME(0,$D69,0)</f>
        <v>0.52777777777777768</v>
      </c>
      <c r="D72" s="44">
        <v>30</v>
      </c>
      <c r="E72" s="47" t="s">
        <v>93</v>
      </c>
      <c r="H72" t="s">
        <v>101</v>
      </c>
      <c r="I72" t="s">
        <v>100</v>
      </c>
      <c r="J72">
        <f>SUMIF(H$66:H$78,"=A",D$66:D$78)</f>
        <v>45</v>
      </c>
    </row>
    <row r="73" spans="2:12" x14ac:dyDescent="0.3">
      <c r="B73" s="63">
        <f>B72+TIME(0,$D72,0)</f>
        <v>0.46527777777777773</v>
      </c>
      <c r="C73" s="63">
        <f>C72+TIME(0,$D72,0)</f>
        <v>0.54861111111111105</v>
      </c>
      <c r="D73" s="1">
        <v>20</v>
      </c>
      <c r="E73" s="47" t="s">
        <v>57</v>
      </c>
      <c r="H73" t="s">
        <v>101</v>
      </c>
    </row>
    <row r="74" spans="2:12" x14ac:dyDescent="0.3">
      <c r="B74" s="62"/>
      <c r="C74" s="64"/>
      <c r="D74" s="11"/>
      <c r="E74" s="4"/>
    </row>
    <row r="75" spans="2:12" x14ac:dyDescent="0.3">
      <c r="B75" s="62"/>
      <c r="C75" s="65"/>
      <c r="D75" s="14"/>
      <c r="E75" s="4" t="s">
        <v>11</v>
      </c>
    </row>
    <row r="76" spans="2:12" x14ac:dyDescent="0.3">
      <c r="B76" s="63">
        <f>B73+TIME(0,$D73,0)</f>
        <v>0.47916666666666663</v>
      </c>
      <c r="C76" s="63">
        <f>C73+TIME(0,$D73,0)</f>
        <v>0.56249999999999989</v>
      </c>
      <c r="D76" s="58">
        <v>10</v>
      </c>
      <c r="E76" s="39" t="s">
        <v>12</v>
      </c>
      <c r="H76" t="s">
        <v>100</v>
      </c>
    </row>
    <row r="77" spans="2:12" x14ac:dyDescent="0.3">
      <c r="B77" s="63">
        <f>B76+TIME(0,$D76,0)</f>
        <v>0.48611111111111105</v>
      </c>
      <c r="C77" s="63">
        <f>C76+TIME(0,$D76,0)</f>
        <v>0.56944444444444431</v>
      </c>
      <c r="D77" s="1">
        <v>5</v>
      </c>
      <c r="E77" s="40" t="s">
        <v>13</v>
      </c>
      <c r="H77" t="s">
        <v>100</v>
      </c>
    </row>
    <row r="78" spans="2:12" x14ac:dyDescent="0.3">
      <c r="B78" s="63">
        <f>B77+TIME(0,$D77,0)</f>
        <v>0.48958333333333326</v>
      </c>
      <c r="C78" s="63">
        <f>C77+TIME(0,$D77,0)</f>
        <v>0.57291666666666652</v>
      </c>
      <c r="D78" s="1">
        <v>5</v>
      </c>
      <c r="E78" s="54" t="s">
        <v>84</v>
      </c>
      <c r="H78" t="s">
        <v>100</v>
      </c>
    </row>
    <row r="79" spans="2:12" hidden="1" x14ac:dyDescent="0.3">
      <c r="C79" s="68" t="s">
        <v>14</v>
      </c>
      <c r="D79" s="10">
        <f>SUM(D66:D78)</f>
        <v>110</v>
      </c>
    </row>
    <row r="81" spans="1:6" x14ac:dyDescent="0.3">
      <c r="C81" s="6"/>
      <c r="D81" s="174" t="s">
        <v>88</v>
      </c>
      <c r="E81" s="174"/>
    </row>
    <row r="82" spans="1:6" x14ac:dyDescent="0.3">
      <c r="C82" s="6"/>
      <c r="D82" s="4"/>
      <c r="E82" s="4"/>
    </row>
    <row r="83" spans="1:6" ht="15" customHeight="1" x14ac:dyDescent="0.5">
      <c r="C83" s="87"/>
      <c r="D83" s="88" t="s">
        <v>66</v>
      </c>
      <c r="E83" s="4"/>
    </row>
    <row r="84" spans="1:6" s="86" customFormat="1" x14ac:dyDescent="0.3">
      <c r="B84" s="14"/>
      <c r="C84" s="14"/>
    </row>
    <row r="85" spans="1:6" x14ac:dyDescent="0.3">
      <c r="A85" t="s">
        <v>73</v>
      </c>
    </row>
    <row r="87" spans="1:6" ht="14.4" customHeight="1" x14ac:dyDescent="0.3"/>
    <row r="88" spans="1:6" ht="14.4" customHeight="1" x14ac:dyDescent="0.3">
      <c r="B88" s="172">
        <v>1</v>
      </c>
      <c r="C88" s="172"/>
      <c r="E88" s="2" t="s">
        <v>0</v>
      </c>
      <c r="F88" s="6"/>
    </row>
    <row r="89" spans="1:6" ht="14.4" customHeight="1" x14ac:dyDescent="0.3">
      <c r="B89" s="172"/>
      <c r="C89" s="172"/>
      <c r="E89" s="8" t="s">
        <v>1</v>
      </c>
      <c r="F89" s="6"/>
    </row>
    <row r="90" spans="1:6" x14ac:dyDescent="0.3">
      <c r="B90" s="172"/>
      <c r="C90" s="172"/>
      <c r="D90" s="69"/>
      <c r="E90" s="24" t="s">
        <v>2</v>
      </c>
    </row>
    <row r="92" spans="1:6" x14ac:dyDescent="0.3">
      <c r="E92" s="10" t="s">
        <v>3</v>
      </c>
    </row>
    <row r="93" spans="1:6" x14ac:dyDescent="0.3">
      <c r="B93" s="173" t="s">
        <v>4</v>
      </c>
      <c r="C93" s="173"/>
      <c r="D93" s="53" t="s">
        <v>5</v>
      </c>
      <c r="E93" s="13" t="s">
        <v>6</v>
      </c>
    </row>
    <row r="94" spans="1:6" x14ac:dyDescent="0.3">
      <c r="B94" s="59">
        <v>0.41666666666666669</v>
      </c>
      <c r="C94" s="59">
        <v>0.5</v>
      </c>
      <c r="D94" s="1">
        <v>10</v>
      </c>
      <c r="E94" s="54" t="s">
        <v>7</v>
      </c>
    </row>
    <row r="95" spans="1:6" x14ac:dyDescent="0.3">
      <c r="B95" s="59">
        <v>0.43055555555555558</v>
      </c>
      <c r="C95" s="59">
        <v>0.52083333333333337</v>
      </c>
      <c r="D95" s="1">
        <v>20</v>
      </c>
      <c r="E95" s="54" t="s">
        <v>77</v>
      </c>
    </row>
    <row r="96" spans="1:6" x14ac:dyDescent="0.3">
      <c r="B96" s="59">
        <v>0.4375</v>
      </c>
      <c r="C96" s="59">
        <v>0.52777777777777779</v>
      </c>
      <c r="D96" s="1">
        <v>10</v>
      </c>
      <c r="E96" s="54" t="s">
        <v>78</v>
      </c>
    </row>
    <row r="97" spans="2:5" x14ac:dyDescent="0.3">
      <c r="B97" s="59">
        <v>0.4513888888888889</v>
      </c>
      <c r="C97" s="61">
        <v>4.1666666666666664E-2</v>
      </c>
      <c r="D97" s="43">
        <v>5</v>
      </c>
      <c r="E97" s="42" t="s">
        <v>8</v>
      </c>
    </row>
    <row r="98" spans="2:5" x14ac:dyDescent="0.3">
      <c r="B98" s="62"/>
      <c r="C98" s="62"/>
      <c r="D98" s="10"/>
      <c r="E98" s="45"/>
    </row>
    <row r="99" spans="2:5" x14ac:dyDescent="0.3">
      <c r="B99" s="62"/>
      <c r="C99" s="62"/>
      <c r="D99" s="10"/>
      <c r="E99" s="46" t="s">
        <v>9</v>
      </c>
    </row>
    <row r="100" spans="2:5" x14ac:dyDescent="0.3">
      <c r="B100" s="63">
        <v>0.4548611111111111</v>
      </c>
      <c r="C100" s="63">
        <v>4.5138888888888888E-2</v>
      </c>
      <c r="D100" s="44">
        <v>30</v>
      </c>
      <c r="E100" s="47" t="s">
        <v>10</v>
      </c>
    </row>
    <row r="101" spans="2:5" x14ac:dyDescent="0.3">
      <c r="B101" s="63">
        <v>0.47569444444444442</v>
      </c>
      <c r="C101" s="59">
        <v>6.5972222222222224E-2</v>
      </c>
      <c r="D101" s="1">
        <v>20</v>
      </c>
      <c r="E101" s="47" t="s">
        <v>57</v>
      </c>
    </row>
    <row r="102" spans="2:5" x14ac:dyDescent="0.3">
      <c r="B102" s="62"/>
      <c r="C102" s="64"/>
      <c r="D102" s="11"/>
      <c r="E102" s="4"/>
    </row>
    <row r="103" spans="2:5" x14ac:dyDescent="0.3">
      <c r="B103" s="62"/>
      <c r="C103" s="65"/>
      <c r="D103" s="14"/>
      <c r="E103" s="4" t="s">
        <v>11</v>
      </c>
    </row>
    <row r="104" spans="2:5" x14ac:dyDescent="0.3">
      <c r="B104" s="63">
        <v>0.48958333333333331</v>
      </c>
      <c r="C104" s="59">
        <v>7.9861111111111105E-2</v>
      </c>
      <c r="D104" s="58">
        <v>10</v>
      </c>
      <c r="E104" s="39" t="s">
        <v>12</v>
      </c>
    </row>
    <row r="105" spans="2:5" x14ac:dyDescent="0.3">
      <c r="B105" s="63">
        <v>0.49652777777777773</v>
      </c>
      <c r="C105" s="59">
        <v>8.6805555555555566E-2</v>
      </c>
      <c r="D105" s="1">
        <v>5</v>
      </c>
      <c r="E105" s="40" t="s">
        <v>13</v>
      </c>
    </row>
    <row r="106" spans="2:5" x14ac:dyDescent="0.3">
      <c r="C106" s="68" t="s">
        <v>14</v>
      </c>
      <c r="D106" s="10">
        <f>SUM(D94:D105)</f>
        <v>110</v>
      </c>
    </row>
    <row r="108" spans="2:5" x14ac:dyDescent="0.3">
      <c r="C108" s="6"/>
      <c r="D108" s="174" t="s">
        <v>24</v>
      </c>
      <c r="E108" s="174"/>
    </row>
    <row r="109" spans="2:5" x14ac:dyDescent="0.3">
      <c r="C109" s="6"/>
      <c r="D109" s="4"/>
      <c r="E109" s="4"/>
    </row>
    <row r="110" spans="2:5" ht="25.8" x14ac:dyDescent="0.5">
      <c r="C110" s="87"/>
      <c r="D110" s="88" t="s">
        <v>66</v>
      </c>
      <c r="E110" s="4"/>
    </row>
  </sheetData>
  <mergeCells count="11">
    <mergeCell ref="B2:C4"/>
    <mergeCell ref="B6:C6"/>
    <mergeCell ref="D108:E108"/>
    <mergeCell ref="D81:E81"/>
    <mergeCell ref="B65:C65"/>
    <mergeCell ref="D50:E50"/>
    <mergeCell ref="B24:C26"/>
    <mergeCell ref="B29:C29"/>
    <mergeCell ref="B60:C62"/>
    <mergeCell ref="B88:C90"/>
    <mergeCell ref="B93:C93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145</v>
      </c>
      <c r="G1"/>
      <c r="H1"/>
    </row>
    <row r="2" spans="1:14" x14ac:dyDescent="0.3">
      <c r="B2" s="172">
        <v>10</v>
      </c>
      <c r="C2" s="172"/>
      <c r="E2" s="129" t="s">
        <v>136</v>
      </c>
      <c r="F2" s="6"/>
      <c r="G2" s="6"/>
      <c r="H2"/>
    </row>
    <row r="3" spans="1:14" x14ac:dyDescent="0.3">
      <c r="B3" s="172"/>
      <c r="C3" s="172"/>
      <c r="E3" s="130" t="s">
        <v>129</v>
      </c>
      <c r="F3" s="6"/>
      <c r="G3" s="6"/>
      <c r="H3"/>
    </row>
    <row r="4" spans="1:14" x14ac:dyDescent="0.3">
      <c r="B4" s="172"/>
      <c r="C4" s="172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3" t="s">
        <v>4</v>
      </c>
      <c r="C6" s="173"/>
      <c r="D6" s="53" t="s">
        <v>5</v>
      </c>
      <c r="E6" s="13" t="s">
        <v>6</v>
      </c>
      <c r="F6" s="157"/>
      <c r="G6" s="250"/>
      <c r="H6" s="250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152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166</v>
      </c>
      <c r="F10" s="6"/>
      <c r="G10" s="6"/>
      <c r="H10" s="6"/>
      <c r="I10" s="6"/>
      <c r="J10" s="6"/>
    </row>
    <row r="11" spans="1:14" ht="29.4" customHeight="1" x14ac:dyDescent="0.3">
      <c r="B11" s="247"/>
      <c r="C11" s="164"/>
      <c r="D11" s="165">
        <v>45</v>
      </c>
      <c r="E11" s="133" t="s">
        <v>147</v>
      </c>
      <c r="F11" s="6"/>
      <c r="G11" s="6"/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7"/>
      <c r="C12" s="164"/>
      <c r="D12" s="165">
        <v>15</v>
      </c>
      <c r="E12" s="133" t="s">
        <v>83</v>
      </c>
      <c r="F12" s="80"/>
      <c r="G12" s="159"/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7"/>
      <c r="C13" s="164"/>
      <c r="D13" s="165">
        <v>30</v>
      </c>
      <c r="E13" s="133" t="s">
        <v>143</v>
      </c>
      <c r="F13" s="80"/>
      <c r="G13" s="159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7"/>
      <c r="C14" s="164"/>
      <c r="D14" s="165">
        <v>20</v>
      </c>
      <c r="E14" s="133" t="s">
        <v>165</v>
      </c>
      <c r="I14" s="10"/>
      <c r="L14" t="s">
        <v>101</v>
      </c>
    </row>
    <row r="15" spans="1:14" ht="14.4" customHeight="1" x14ac:dyDescent="0.3">
      <c r="B15" s="247"/>
      <c r="C15" s="164"/>
      <c r="D15" s="165">
        <v>10</v>
      </c>
      <c r="E15" s="133" t="s">
        <v>179</v>
      </c>
      <c r="I15" s="10"/>
    </row>
    <row r="16" spans="1:14" ht="43.2" x14ac:dyDescent="0.3">
      <c r="B16" s="247"/>
      <c r="C16" s="167"/>
      <c r="D16" s="166" t="s">
        <v>167</v>
      </c>
      <c r="E16" s="132" t="s">
        <v>168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49"/>
      <c r="M18" s="249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49"/>
      <c r="M19" s="249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49"/>
      <c r="M20" s="249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50"/>
      <c r="M22" s="250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2">
        <v>8</v>
      </c>
      <c r="C27" s="172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2"/>
      <c r="C28" s="172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2"/>
      <c r="C29" s="172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3" t="s">
        <v>4</v>
      </c>
      <c r="C31" s="173"/>
      <c r="D31" s="53" t="s">
        <v>5</v>
      </c>
      <c r="E31" s="13" t="s">
        <v>6</v>
      </c>
      <c r="F31" s="12"/>
      <c r="G31" s="243" t="s">
        <v>4</v>
      </c>
      <c r="H31" s="244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1" t="s">
        <v>43</v>
      </c>
      <c r="C33" s="252"/>
      <c r="D33" s="252"/>
      <c r="E33" s="253"/>
      <c r="F33" s="10"/>
      <c r="G33" s="251" t="s">
        <v>44</v>
      </c>
      <c r="H33" s="252"/>
      <c r="I33" s="252"/>
      <c r="J33" s="253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4">
        <v>0.41666666666666669</v>
      </c>
      <c r="C34" s="234">
        <v>0.5</v>
      </c>
      <c r="D34" s="254">
        <v>45</v>
      </c>
      <c r="E34" s="256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5"/>
      <c r="C35" s="235"/>
      <c r="D35" s="255"/>
      <c r="E35" s="257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91"/>
      <c r="P35" s="191"/>
      <c r="Q35" s="191"/>
      <c r="R35" s="191"/>
      <c r="S35" s="191"/>
      <c r="T35" s="191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41">
        <f>G35+TIME(0,I35,0)</f>
        <v>0.44791666666666669</v>
      </c>
      <c r="H36" s="241">
        <f>H35+TIME(0,I35,0)</f>
        <v>0.53125</v>
      </c>
      <c r="I36" s="258">
        <v>45</v>
      </c>
      <c r="J36" s="256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42"/>
      <c r="H37" s="242"/>
      <c r="I37" s="258"/>
      <c r="J37" s="257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59" t="s">
        <v>64</v>
      </c>
      <c r="F39" s="260"/>
      <c r="G39" s="260"/>
      <c r="H39" s="260"/>
      <c r="I39" s="260"/>
      <c r="J39" s="261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21" t="s">
        <v>84</v>
      </c>
      <c r="F40" s="222"/>
      <c r="G40" s="222"/>
      <c r="H40" s="222"/>
      <c r="I40" s="222"/>
      <c r="J40" s="223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91"/>
      <c r="F42" s="191"/>
      <c r="G42" s="191"/>
      <c r="H42" s="191"/>
      <c r="I42" s="191"/>
      <c r="J42" s="191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2">
        <v>8</v>
      </c>
      <c r="C51" s="172"/>
      <c r="D51" s="2" t="s">
        <v>0</v>
      </c>
      <c r="E51" s="2"/>
      <c r="F51" s="6"/>
      <c r="G51" s="6"/>
      <c r="H51"/>
    </row>
    <row r="52" spans="2:10" x14ac:dyDescent="0.3">
      <c r="B52" s="172"/>
      <c r="C52" s="172"/>
      <c r="D52" s="8" t="s">
        <v>1</v>
      </c>
      <c r="E52" s="8"/>
      <c r="F52" s="6"/>
      <c r="G52" s="6"/>
      <c r="H52"/>
    </row>
    <row r="53" spans="2:10" x14ac:dyDescent="0.3">
      <c r="B53" s="172"/>
      <c r="C53" s="172"/>
      <c r="D53" s="24" t="s">
        <v>2</v>
      </c>
      <c r="E53" s="24"/>
      <c r="F53" s="83"/>
      <c r="G53" s="83"/>
      <c r="H53"/>
    </row>
    <row r="55" spans="2:10" x14ac:dyDescent="0.3">
      <c r="B55" s="173" t="s">
        <v>4</v>
      </c>
      <c r="C55" s="173"/>
      <c r="D55" s="53" t="s">
        <v>5</v>
      </c>
      <c r="E55" s="13" t="s">
        <v>6</v>
      </c>
      <c r="F55" s="12"/>
      <c r="G55" s="243" t="s">
        <v>4</v>
      </c>
      <c r="H55" s="244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1" t="s">
        <v>43</v>
      </c>
      <c r="C57" s="252"/>
      <c r="D57" s="252"/>
      <c r="E57" s="253"/>
      <c r="F57" s="10"/>
      <c r="G57" s="251" t="s">
        <v>44</v>
      </c>
      <c r="H57" s="252"/>
      <c r="I57" s="252"/>
      <c r="J57" s="253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59" t="s">
        <v>64</v>
      </c>
      <c r="F61" s="260"/>
      <c r="G61" s="260"/>
      <c r="H61" s="260"/>
      <c r="I61" s="260"/>
      <c r="J61" s="261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91"/>
      <c r="F63" s="191"/>
      <c r="G63" s="191"/>
      <c r="H63" s="191"/>
      <c r="I63" s="191"/>
      <c r="J63" s="191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E61:J61"/>
    <mergeCell ref="E63:J63"/>
    <mergeCell ref="E42:J42"/>
    <mergeCell ref="B51:C53"/>
    <mergeCell ref="B55:C55"/>
    <mergeCell ref="G55:H55"/>
    <mergeCell ref="B57:E57"/>
    <mergeCell ref="G57:J57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L18:M20"/>
    <mergeCell ref="L22:M22"/>
    <mergeCell ref="O35:T35"/>
    <mergeCell ref="B27:C29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9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89" t="s">
        <v>6</v>
      </c>
      <c r="F6" s="19"/>
      <c r="G6" s="204" t="s">
        <v>4</v>
      </c>
      <c r="H6" s="205"/>
      <c r="I6" s="13" t="s">
        <v>5</v>
      </c>
      <c r="J6" s="89" t="s">
        <v>6</v>
      </c>
      <c r="K6" s="77"/>
      <c r="L6" s="204" t="s">
        <v>4</v>
      </c>
      <c r="M6" s="20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6" t="s">
        <v>82</v>
      </c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52</v>
      </c>
      <c r="H10" s="194"/>
      <c r="I10" s="194"/>
      <c r="J10" s="195"/>
      <c r="K10" s="27"/>
      <c r="L10" s="193" t="s">
        <v>130</v>
      </c>
      <c r="M10" s="194"/>
      <c r="N10" s="194"/>
      <c r="O10" s="195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4">
        <f>B8+TIME(0,D8,0)</f>
        <v>0.4201388888888889</v>
      </c>
      <c r="C11" s="264">
        <f>C8+TIME(0,D8,0)</f>
        <v>0.50347222222222221</v>
      </c>
      <c r="D11" s="236">
        <v>95</v>
      </c>
      <c r="E11" s="262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5"/>
      <c r="C12" s="265"/>
      <c r="D12" s="237"/>
      <c r="E12" s="26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6" t="s">
        <v>84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4" t="s">
        <v>88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2">
        <v>3</v>
      </c>
      <c r="C34" s="172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2"/>
      <c r="C35" s="172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2"/>
      <c r="C36" s="172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4" t="s">
        <v>4</v>
      </c>
      <c r="C39" s="205"/>
      <c r="D39" s="53" t="s">
        <v>5</v>
      </c>
      <c r="E39" s="89" t="s">
        <v>6</v>
      </c>
      <c r="F39" s="19"/>
      <c r="G39" s="204" t="s">
        <v>4</v>
      </c>
      <c r="H39" s="205"/>
      <c r="I39" s="13" t="s">
        <v>5</v>
      </c>
      <c r="J39" s="89" t="s">
        <v>6</v>
      </c>
      <c r="K39" s="77"/>
      <c r="L39" s="204" t="s">
        <v>4</v>
      </c>
      <c r="M39" s="20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3" t="s">
        <v>27</v>
      </c>
      <c r="F40" s="214"/>
      <c r="G40" s="214"/>
      <c r="H40" s="214"/>
      <c r="I40" s="214"/>
      <c r="J40" s="214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6" t="s">
        <v>79</v>
      </c>
      <c r="F41" s="217"/>
      <c r="G41" s="217"/>
      <c r="H41" s="217"/>
      <c r="I41" s="217"/>
      <c r="J41" s="217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10" t="s">
        <v>29</v>
      </c>
      <c r="C44" s="211"/>
      <c r="D44" s="211"/>
      <c r="E44" s="212"/>
      <c r="F44" s="29"/>
      <c r="G44" s="210" t="s">
        <v>52</v>
      </c>
      <c r="H44" s="211"/>
      <c r="I44" s="211"/>
      <c r="J44" s="212"/>
      <c r="K44" s="29"/>
      <c r="L44" s="210" t="s">
        <v>52</v>
      </c>
      <c r="M44" s="211"/>
      <c r="N44" s="211"/>
      <c r="O44" s="212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4" t="s">
        <v>11</v>
      </c>
      <c r="F49" s="224"/>
      <c r="G49" s="224"/>
      <c r="H49" s="224"/>
      <c r="I49" s="224"/>
      <c r="J49" s="22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1" t="s">
        <v>84</v>
      </c>
      <c r="F50" s="222"/>
      <c r="G50" s="222"/>
      <c r="H50" s="222"/>
      <c r="I50" s="222"/>
      <c r="J50" s="22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4" t="s">
        <v>88</v>
      </c>
      <c r="E53" s="174"/>
      <c r="F53" s="174"/>
      <c r="G53" s="174"/>
      <c r="H53" s="174"/>
      <c r="I53" s="174"/>
      <c r="J53" s="174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2">
        <v>3</v>
      </c>
      <c r="C63" s="172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2"/>
      <c r="C64" s="172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2"/>
      <c r="C65" s="172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20" t="s">
        <v>4</v>
      </c>
      <c r="C68" s="220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9" t="s">
        <v>27</v>
      </c>
      <c r="F69" s="219"/>
      <c r="G69" s="219"/>
      <c r="H69" s="219"/>
      <c r="I69" s="219"/>
      <c r="J69" s="219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9" t="s">
        <v>28</v>
      </c>
      <c r="F70" s="219"/>
      <c r="G70" s="219"/>
      <c r="H70" s="219"/>
      <c r="I70" s="219"/>
      <c r="J70" s="219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10" t="s">
        <v>29</v>
      </c>
      <c r="C73" s="211"/>
      <c r="D73" s="211"/>
      <c r="E73" s="212"/>
      <c r="F73" s="29"/>
      <c r="G73" s="210" t="s">
        <v>52</v>
      </c>
      <c r="H73" s="211"/>
      <c r="I73" s="211"/>
      <c r="J73" s="212"/>
      <c r="K73" s="29"/>
      <c r="L73" s="210" t="s">
        <v>52</v>
      </c>
      <c r="M73" s="211"/>
      <c r="N73" s="211"/>
      <c r="O73" s="212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4" t="s">
        <v>24</v>
      </c>
      <c r="E79" s="174"/>
      <c r="F79" s="174"/>
      <c r="G79" s="174"/>
      <c r="H79" s="174"/>
      <c r="I79" s="174"/>
      <c r="J79" s="174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10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77"/>
      <c r="L6" s="204" t="s">
        <v>4</v>
      </c>
      <c r="M6" s="20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3" t="s">
        <v>29</v>
      </c>
      <c r="C8" s="194"/>
      <c r="D8" s="194"/>
      <c r="E8" s="195"/>
      <c r="F8" s="29"/>
      <c r="G8" s="193" t="s">
        <v>52</v>
      </c>
      <c r="H8" s="194"/>
      <c r="I8" s="194"/>
      <c r="J8" s="195"/>
      <c r="K8" s="27"/>
      <c r="L8" s="193" t="s">
        <v>130</v>
      </c>
      <c r="M8" s="194"/>
      <c r="N8" s="194"/>
      <c r="O8" s="195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4">
        <v>0.41666666666666669</v>
      </c>
      <c r="C9" s="234">
        <v>0.5</v>
      </c>
      <c r="D9" s="236">
        <v>100</v>
      </c>
      <c r="E9" s="262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5"/>
      <c r="C10" s="235"/>
      <c r="D10" s="237"/>
      <c r="E10" s="26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6" t="s">
        <v>84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4" t="s">
        <v>88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2">
        <v>3</v>
      </c>
      <c r="C32" s="172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2"/>
      <c r="C33" s="172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2"/>
      <c r="C34" s="172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4" t="s">
        <v>4</v>
      </c>
      <c r="C37" s="205"/>
      <c r="D37" s="53" t="s">
        <v>5</v>
      </c>
      <c r="E37" s="89" t="s">
        <v>6</v>
      </c>
      <c r="F37" s="19"/>
      <c r="G37" s="204" t="s">
        <v>4</v>
      </c>
      <c r="H37" s="205"/>
      <c r="I37" s="13" t="s">
        <v>5</v>
      </c>
      <c r="J37" s="89" t="s">
        <v>6</v>
      </c>
      <c r="K37" s="77"/>
      <c r="L37" s="204" t="s">
        <v>4</v>
      </c>
      <c r="M37" s="20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3" t="s">
        <v>27</v>
      </c>
      <c r="F38" s="214"/>
      <c r="G38" s="214"/>
      <c r="H38" s="214"/>
      <c r="I38" s="214"/>
      <c r="J38" s="214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6" t="s">
        <v>79</v>
      </c>
      <c r="F39" s="217"/>
      <c r="G39" s="217"/>
      <c r="H39" s="217"/>
      <c r="I39" s="217"/>
      <c r="J39" s="217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10" t="s">
        <v>29</v>
      </c>
      <c r="C42" s="211"/>
      <c r="D42" s="211"/>
      <c r="E42" s="212"/>
      <c r="F42" s="29"/>
      <c r="G42" s="210" t="s">
        <v>52</v>
      </c>
      <c r="H42" s="211"/>
      <c r="I42" s="211"/>
      <c r="J42" s="212"/>
      <c r="K42" s="29"/>
      <c r="L42" s="210" t="s">
        <v>52</v>
      </c>
      <c r="M42" s="211"/>
      <c r="N42" s="211"/>
      <c r="O42" s="212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4" t="s">
        <v>11</v>
      </c>
      <c r="F47" s="224"/>
      <c r="G47" s="224"/>
      <c r="H47" s="224"/>
      <c r="I47" s="224"/>
      <c r="J47" s="22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1" t="s">
        <v>84</v>
      </c>
      <c r="F48" s="222"/>
      <c r="G48" s="222"/>
      <c r="H48" s="222"/>
      <c r="I48" s="222"/>
      <c r="J48" s="22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4" t="s">
        <v>88</v>
      </c>
      <c r="E51" s="174"/>
      <c r="F51" s="174"/>
      <c r="G51" s="174"/>
      <c r="H51" s="174"/>
      <c r="I51" s="174"/>
      <c r="J51" s="174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2">
        <v>3</v>
      </c>
      <c r="C61" s="172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2"/>
      <c r="C62" s="172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2"/>
      <c r="C63" s="172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20" t="s">
        <v>4</v>
      </c>
      <c r="C66" s="220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9" t="s">
        <v>27</v>
      </c>
      <c r="F67" s="219"/>
      <c r="G67" s="219"/>
      <c r="H67" s="219"/>
      <c r="I67" s="219"/>
      <c r="J67" s="219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9" t="s">
        <v>28</v>
      </c>
      <c r="F68" s="219"/>
      <c r="G68" s="219"/>
      <c r="H68" s="219"/>
      <c r="I68" s="219"/>
      <c r="J68" s="219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10" t="s">
        <v>29</v>
      </c>
      <c r="C71" s="211"/>
      <c r="D71" s="211"/>
      <c r="E71" s="212"/>
      <c r="F71" s="29"/>
      <c r="G71" s="210" t="s">
        <v>52</v>
      </c>
      <c r="H71" s="211"/>
      <c r="I71" s="211"/>
      <c r="J71" s="212"/>
      <c r="K71" s="29"/>
      <c r="L71" s="210" t="s">
        <v>52</v>
      </c>
      <c r="M71" s="211"/>
      <c r="N71" s="211"/>
      <c r="O71" s="212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4" t="s">
        <v>24</v>
      </c>
      <c r="E77" s="174"/>
      <c r="F77" s="174"/>
      <c r="G77" s="174"/>
      <c r="H77" s="174"/>
      <c r="I77" s="174"/>
      <c r="J77" s="174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60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7'!$J9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50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J31" sqref="J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145</v>
      </c>
      <c r="G1"/>
      <c r="H1"/>
    </row>
    <row r="2" spans="1:10" x14ac:dyDescent="0.3">
      <c r="A2" s="70"/>
      <c r="B2" s="172">
        <v>2</v>
      </c>
      <c r="C2" s="172"/>
      <c r="E2" s="129" t="s">
        <v>136</v>
      </c>
      <c r="G2"/>
      <c r="H2"/>
    </row>
    <row r="3" spans="1:10" x14ac:dyDescent="0.3">
      <c r="A3" s="70"/>
      <c r="B3" s="172"/>
      <c r="C3" s="172"/>
      <c r="E3" s="130" t="s">
        <v>129</v>
      </c>
      <c r="G3"/>
      <c r="H3"/>
    </row>
    <row r="4" spans="1:10" x14ac:dyDescent="0.3">
      <c r="A4" s="71"/>
      <c r="B4" s="172"/>
      <c r="C4" s="172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73" t="s">
        <v>6</v>
      </c>
      <c r="F6" s="173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6" t="s">
        <v>169</v>
      </c>
      <c r="F7" s="176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6" t="s">
        <v>151</v>
      </c>
      <c r="F8" s="176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7" t="s">
        <v>133</v>
      </c>
      <c r="F9" s="180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6" t="s">
        <v>172</v>
      </c>
      <c r="F10" s="176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7" t="s">
        <v>173</v>
      </c>
      <c r="F11" s="178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79" t="s">
        <v>149</v>
      </c>
      <c r="F12" s="179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79" t="s">
        <v>134</v>
      </c>
      <c r="F13" s="179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6" t="s">
        <v>95</v>
      </c>
      <c r="F14" s="176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2">
        <v>2</v>
      </c>
      <c r="C30" s="172"/>
      <c r="D30" s="2" t="s">
        <v>86</v>
      </c>
      <c r="E30" s="2"/>
      <c r="F30" s="6"/>
      <c r="G30" s="6"/>
      <c r="H30"/>
    </row>
    <row r="31" spans="1:8" x14ac:dyDescent="0.3">
      <c r="A31" s="70"/>
      <c r="B31" s="172"/>
      <c r="C31" s="172"/>
      <c r="D31" s="8" t="s">
        <v>87</v>
      </c>
      <c r="E31" s="8"/>
      <c r="F31" s="6"/>
      <c r="G31" s="6"/>
      <c r="H31"/>
    </row>
    <row r="32" spans="1:8" x14ac:dyDescent="0.3">
      <c r="A32" s="71"/>
      <c r="B32" s="172"/>
      <c r="C32" s="172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3" t="s">
        <v>4</v>
      </c>
      <c r="C35" s="173"/>
      <c r="D35" s="53" t="s">
        <v>5</v>
      </c>
      <c r="E35" s="126" t="s">
        <v>6</v>
      </c>
      <c r="F35" s="78"/>
      <c r="G35" s="175"/>
      <c r="H35" s="175"/>
      <c r="I35" s="78"/>
      <c r="J35" s="78"/>
      <c r="L35" s="175"/>
      <c r="M35" s="175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2">
        <v>2</v>
      </c>
      <c r="C56" s="172"/>
      <c r="D56" s="2" t="s">
        <v>86</v>
      </c>
      <c r="E56" s="2"/>
      <c r="F56" s="6"/>
      <c r="G56" s="6"/>
      <c r="H56"/>
    </row>
    <row r="57" spans="1:19" x14ac:dyDescent="0.3">
      <c r="A57" s="70"/>
      <c r="B57" s="172"/>
      <c r="C57" s="172"/>
      <c r="D57" s="8" t="s">
        <v>87</v>
      </c>
      <c r="E57" s="8"/>
      <c r="F57" s="6"/>
      <c r="G57" s="6"/>
      <c r="H57"/>
    </row>
    <row r="58" spans="1:19" x14ac:dyDescent="0.3">
      <c r="A58" s="71"/>
      <c r="B58" s="172"/>
      <c r="C58" s="172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89" t="s">
        <v>3</v>
      </c>
      <c r="F60" s="189"/>
      <c r="G60" s="189"/>
      <c r="H60" s="189"/>
      <c r="I60" s="189"/>
      <c r="Q60" t="s">
        <v>98</v>
      </c>
    </row>
    <row r="61" spans="1:19" ht="14.4" customHeight="1" x14ac:dyDescent="0.3">
      <c r="B61" s="173" t="s">
        <v>4</v>
      </c>
      <c r="C61" s="173"/>
      <c r="D61" s="53" t="s">
        <v>5</v>
      </c>
      <c r="E61" s="13" t="s">
        <v>6</v>
      </c>
      <c r="F61" s="12"/>
      <c r="G61" s="184" t="s">
        <v>4</v>
      </c>
      <c r="H61" s="185"/>
      <c r="I61" s="13" t="s">
        <v>5</v>
      </c>
      <c r="J61" s="13" t="s">
        <v>6</v>
      </c>
      <c r="L61" s="184" t="s">
        <v>4</v>
      </c>
      <c r="M61" s="185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6" t="s">
        <v>81</v>
      </c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89" t="s">
        <v>9</v>
      </c>
      <c r="F64" s="189"/>
      <c r="G64" s="189"/>
      <c r="H64" s="189"/>
      <c r="I64" s="189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90" t="s">
        <v>16</v>
      </c>
      <c r="C65" s="190"/>
      <c r="D65" s="190"/>
      <c r="E65" s="190"/>
      <c r="F65" s="22"/>
      <c r="G65" s="190" t="s">
        <v>17</v>
      </c>
      <c r="H65" s="190"/>
      <c r="I65" s="190"/>
      <c r="J65" s="190"/>
      <c r="K65" s="23"/>
      <c r="L65" s="190" t="s">
        <v>53</v>
      </c>
      <c r="M65" s="190"/>
      <c r="N65" s="190"/>
      <c r="O65" s="190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1" t="s">
        <v>11</v>
      </c>
      <c r="F72" s="191"/>
      <c r="G72" s="191"/>
      <c r="H72" s="191"/>
      <c r="I72" s="191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2" t="s">
        <v>58</v>
      </c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6" t="s">
        <v>95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4" t="s">
        <v>88</v>
      </c>
      <c r="E77" s="174"/>
      <c r="F77" s="174"/>
      <c r="G77" s="174"/>
      <c r="H77" s="174"/>
      <c r="I77" s="174"/>
      <c r="J77" s="174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2">
        <v>2</v>
      </c>
      <c r="C86" s="172"/>
      <c r="D86" s="2" t="s">
        <v>0</v>
      </c>
      <c r="E86" s="2"/>
      <c r="F86" s="6"/>
      <c r="G86" s="6"/>
      <c r="H86"/>
    </row>
    <row r="87" spans="1:15" x14ac:dyDescent="0.3">
      <c r="B87" s="172"/>
      <c r="C87" s="172"/>
      <c r="D87" s="8" t="s">
        <v>1</v>
      </c>
      <c r="E87" s="8"/>
      <c r="F87" s="6"/>
      <c r="G87" s="6"/>
      <c r="H87"/>
    </row>
    <row r="88" spans="1:15" x14ac:dyDescent="0.3">
      <c r="B88" s="172"/>
      <c r="C88" s="172"/>
      <c r="D88" s="24" t="s">
        <v>2</v>
      </c>
      <c r="E88" s="24"/>
      <c r="G88"/>
      <c r="H88"/>
    </row>
    <row r="90" spans="1:15" x14ac:dyDescent="0.3">
      <c r="E90" s="189" t="s">
        <v>3</v>
      </c>
      <c r="F90" s="189"/>
      <c r="G90" s="189"/>
      <c r="H90" s="189"/>
      <c r="I90" s="189"/>
    </row>
    <row r="91" spans="1:15" x14ac:dyDescent="0.3">
      <c r="B91" s="173" t="s">
        <v>4</v>
      </c>
      <c r="C91" s="173"/>
      <c r="D91" s="53" t="s">
        <v>5</v>
      </c>
      <c r="E91" s="13" t="s">
        <v>6</v>
      </c>
      <c r="F91" s="12"/>
      <c r="G91" s="184" t="s">
        <v>4</v>
      </c>
      <c r="H91" s="185"/>
      <c r="I91" s="13" t="s">
        <v>5</v>
      </c>
      <c r="J91" s="13" t="s">
        <v>6</v>
      </c>
      <c r="L91" s="184" t="s">
        <v>4</v>
      </c>
      <c r="M91" s="185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6" t="s">
        <v>15</v>
      </c>
      <c r="F92" s="187"/>
      <c r="G92" s="187"/>
      <c r="H92" s="187"/>
      <c r="I92" s="187"/>
      <c r="J92" s="187"/>
      <c r="K92" s="187"/>
      <c r="L92" s="187"/>
      <c r="M92" s="187"/>
      <c r="N92" s="187"/>
      <c r="O92" s="188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89" t="s">
        <v>9</v>
      </c>
      <c r="F94" s="189"/>
      <c r="G94" s="189"/>
      <c r="H94" s="189"/>
      <c r="I94" s="189"/>
      <c r="J94" s="4"/>
      <c r="M94" s="67"/>
      <c r="N94" s="67"/>
    </row>
    <row r="95" spans="1:15" ht="15.6" x14ac:dyDescent="0.3">
      <c r="B95" s="190" t="s">
        <v>16</v>
      </c>
      <c r="C95" s="190"/>
      <c r="D95" s="190"/>
      <c r="E95" s="190"/>
      <c r="F95" s="22"/>
      <c r="G95" s="190" t="s">
        <v>17</v>
      </c>
      <c r="H95" s="190"/>
      <c r="I95" s="190"/>
      <c r="J95" s="190"/>
      <c r="K95" s="23"/>
      <c r="L95" s="190" t="s">
        <v>53</v>
      </c>
      <c r="M95" s="190"/>
      <c r="N95" s="190"/>
      <c r="O95" s="190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1" t="s">
        <v>11</v>
      </c>
      <c r="F101" s="191"/>
      <c r="G101" s="191"/>
      <c r="H101" s="191"/>
      <c r="I101" s="191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2" t="s">
        <v>58</v>
      </c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1" t="s">
        <v>23</v>
      </c>
      <c r="F103" s="182"/>
      <c r="G103" s="182"/>
      <c r="H103" s="182"/>
      <c r="I103" s="182"/>
      <c r="J103" s="182"/>
      <c r="K103" s="182"/>
      <c r="L103" s="182"/>
      <c r="M103" s="182"/>
      <c r="N103" s="182"/>
      <c r="O103" s="183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145</v>
      </c>
      <c r="B1" s="10"/>
      <c r="C1" s="10"/>
    </row>
    <row r="2" spans="1:34" customFormat="1" x14ac:dyDescent="0.3">
      <c r="A2" s="16"/>
      <c r="B2" s="203">
        <v>3</v>
      </c>
      <c r="C2" s="203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3"/>
      <c r="C3" s="203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3"/>
      <c r="C4" s="20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4" t="s">
        <v>4</v>
      </c>
      <c r="C6" s="205"/>
      <c r="D6" s="55" t="s">
        <v>5</v>
      </c>
      <c r="E6" s="89" t="s">
        <v>6</v>
      </c>
      <c r="F6" s="19"/>
      <c r="G6" s="206" t="s">
        <v>4</v>
      </c>
      <c r="H6" s="206"/>
      <c r="I6" s="89" t="s">
        <v>5</v>
      </c>
      <c r="J6" s="89" t="s">
        <v>6</v>
      </c>
      <c r="K6" s="16"/>
      <c r="L6" s="207" t="s">
        <v>4</v>
      </c>
      <c r="M6" s="208"/>
      <c r="N6" s="89" t="s">
        <v>5</v>
      </c>
      <c r="O6" s="89" t="s">
        <v>6</v>
      </c>
      <c r="P6" s="148"/>
      <c r="Q6" s="209"/>
      <c r="R6" s="209"/>
      <c r="S6" s="77"/>
      <c r="T6" s="77"/>
      <c r="U6" s="16"/>
      <c r="V6" s="209"/>
      <c r="W6" s="209"/>
      <c r="X6" s="77"/>
      <c r="Y6" s="77"/>
      <c r="Z6" s="77"/>
      <c r="AA6" s="209"/>
      <c r="AB6" s="209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6" t="s">
        <v>27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7" t="s">
        <v>170</v>
      </c>
      <c r="F8" s="198"/>
      <c r="G8" s="198"/>
      <c r="H8" s="198"/>
      <c r="I8" s="198"/>
      <c r="J8" s="198"/>
      <c r="K8" s="198"/>
      <c r="L8" s="198"/>
      <c r="M8" s="198"/>
      <c r="N8" s="198"/>
      <c r="O8" s="199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141</v>
      </c>
      <c r="H10" s="194"/>
      <c r="I10" s="194"/>
      <c r="J10" s="195"/>
      <c r="K10" s="30"/>
      <c r="L10" s="193" t="s">
        <v>91</v>
      </c>
      <c r="M10" s="194"/>
      <c r="N10" s="194"/>
      <c r="O10" s="195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176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154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154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3" t="s">
        <v>52</v>
      </c>
      <c r="C15" s="194"/>
      <c r="D15" s="194"/>
      <c r="E15" s="195"/>
      <c r="F15" s="27"/>
      <c r="G15" s="193" t="s">
        <v>142</v>
      </c>
      <c r="H15" s="194"/>
      <c r="I15" s="194"/>
      <c r="J15" s="195"/>
      <c r="K15" s="32"/>
      <c r="L15" s="193" t="s">
        <v>140</v>
      </c>
      <c r="M15" s="194"/>
      <c r="N15" s="194"/>
      <c r="O15" s="195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154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154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176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00" t="s">
        <v>84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155</v>
      </c>
    </row>
    <row r="30" spans="1:34" customFormat="1" x14ac:dyDescent="0.3">
      <c r="B30" s="10"/>
      <c r="C30" s="10"/>
      <c r="E30" t="s">
        <v>156</v>
      </c>
    </row>
    <row r="31" spans="1:34" customFormat="1" x14ac:dyDescent="0.3">
      <c r="B31" s="10"/>
      <c r="C31" s="10"/>
      <c r="E31" t="s">
        <v>157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2">
        <v>3</v>
      </c>
      <c r="C39" s="172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2"/>
      <c r="C40" s="172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2"/>
      <c r="C41" s="172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4" t="s">
        <v>4</v>
      </c>
      <c r="C44" s="205"/>
      <c r="D44" s="53" t="s">
        <v>5</v>
      </c>
      <c r="E44" s="89" t="s">
        <v>6</v>
      </c>
      <c r="F44" s="19"/>
      <c r="G44" s="204" t="s">
        <v>4</v>
      </c>
      <c r="H44" s="205"/>
      <c r="I44" s="13" t="s">
        <v>5</v>
      </c>
      <c r="J44" s="89" t="s">
        <v>6</v>
      </c>
      <c r="L44" s="204" t="s">
        <v>4</v>
      </c>
      <c r="M44" s="205"/>
      <c r="N44" s="13" t="s">
        <v>5</v>
      </c>
      <c r="O44" s="89" t="s">
        <v>6</v>
      </c>
      <c r="P44" s="19"/>
      <c r="Q44" s="204" t="s">
        <v>4</v>
      </c>
      <c r="R44" s="205"/>
      <c r="S44" s="13" t="s">
        <v>5</v>
      </c>
      <c r="T44" s="89" t="s">
        <v>6</v>
      </c>
      <c r="V44" s="204" t="s">
        <v>4</v>
      </c>
      <c r="W44" s="205"/>
      <c r="X44" s="13" t="s">
        <v>5</v>
      </c>
      <c r="Y44" s="89" t="s">
        <v>6</v>
      </c>
      <c r="Z44" s="77"/>
      <c r="AA44" s="204" t="s">
        <v>4</v>
      </c>
      <c r="AB44" s="20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3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6" t="s">
        <v>79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10" t="s">
        <v>29</v>
      </c>
      <c r="C49" s="211"/>
      <c r="D49" s="211"/>
      <c r="E49" s="212"/>
      <c r="F49" s="29"/>
      <c r="G49" s="210" t="s">
        <v>52</v>
      </c>
      <c r="H49" s="211"/>
      <c r="I49" s="211"/>
      <c r="J49" s="212"/>
      <c r="K49" s="30"/>
      <c r="L49" s="210" t="s">
        <v>30</v>
      </c>
      <c r="M49" s="211"/>
      <c r="N49" s="211"/>
      <c r="O49" s="212"/>
      <c r="P49" s="29"/>
      <c r="Q49" s="210" t="s">
        <v>50</v>
      </c>
      <c r="R49" s="211"/>
      <c r="S49" s="211"/>
      <c r="T49" s="212"/>
      <c r="V49" s="210" t="s">
        <v>91</v>
      </c>
      <c r="W49" s="211"/>
      <c r="X49" s="211"/>
      <c r="Y49" s="212"/>
      <c r="Z49" s="29"/>
      <c r="AA49" s="210" t="s">
        <v>91</v>
      </c>
      <c r="AB49" s="211"/>
      <c r="AC49" s="211"/>
      <c r="AD49" s="212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4" t="s">
        <v>11</v>
      </c>
      <c r="F54" s="224"/>
      <c r="G54" s="224"/>
      <c r="H54" s="224"/>
      <c r="I54" s="224"/>
      <c r="J54" s="22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1" t="s">
        <v>84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3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4" t="s">
        <v>88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2">
        <v>3</v>
      </c>
      <c r="C68" s="172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2"/>
      <c r="C69" s="172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2"/>
      <c r="C70" s="172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20" t="s">
        <v>4</v>
      </c>
      <c r="C73" s="220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06" t="s">
        <v>4</v>
      </c>
      <c r="M73" s="206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9" t="s">
        <v>27</v>
      </c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9" t="s">
        <v>28</v>
      </c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10" t="s">
        <v>29</v>
      </c>
      <c r="C78" s="211"/>
      <c r="D78" s="211"/>
      <c r="E78" s="212"/>
      <c r="F78" s="29"/>
      <c r="G78" s="210" t="s">
        <v>52</v>
      </c>
      <c r="H78" s="211"/>
      <c r="I78" s="211"/>
      <c r="J78" s="212"/>
      <c r="K78" s="30"/>
      <c r="L78" s="210" t="s">
        <v>30</v>
      </c>
      <c r="M78" s="211"/>
      <c r="N78" s="211"/>
      <c r="O78" s="212"/>
      <c r="P78" s="29"/>
      <c r="Q78" s="210" t="s">
        <v>50</v>
      </c>
      <c r="R78" s="211"/>
      <c r="S78" s="211"/>
      <c r="T78" s="212"/>
      <c r="U78" s="21"/>
      <c r="V78" s="210" t="s">
        <v>51</v>
      </c>
      <c r="W78" s="211"/>
      <c r="X78" s="211"/>
      <c r="Y78" s="212"/>
      <c r="Z78" s="29"/>
      <c r="AA78" s="210" t="s">
        <v>51</v>
      </c>
      <c r="AB78" s="211"/>
      <c r="AC78" s="211"/>
      <c r="AD78" s="212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4" t="s">
        <v>24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145</v>
      </c>
      <c r="B1" s="10"/>
      <c r="C1" s="10"/>
    </row>
    <row r="2" spans="1:32" customFormat="1" x14ac:dyDescent="0.3">
      <c r="A2" s="16"/>
      <c r="B2" s="172">
        <v>4</v>
      </c>
      <c r="C2" s="172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2"/>
      <c r="C3" s="172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2"/>
      <c r="C4" s="172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20" t="s">
        <v>4</v>
      </c>
      <c r="C6" s="220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16"/>
      <c r="L6" s="209"/>
      <c r="M6" s="209"/>
      <c r="N6" s="78"/>
      <c r="O6" s="77"/>
      <c r="P6" s="77"/>
      <c r="Q6" s="209"/>
      <c r="R6" s="209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196" t="s">
        <v>178</v>
      </c>
      <c r="F7" s="196"/>
      <c r="G7" s="196"/>
      <c r="H7" s="196"/>
      <c r="I7" s="196"/>
      <c r="J7" s="196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25" t="s">
        <v>29</v>
      </c>
      <c r="C9" s="226"/>
      <c r="D9" s="226"/>
      <c r="E9" s="227"/>
      <c r="F9" s="20"/>
      <c r="G9" s="225" t="s">
        <v>52</v>
      </c>
      <c r="H9" s="226"/>
      <c r="I9" s="226"/>
      <c r="J9" s="227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176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163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163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25" t="s">
        <v>30</v>
      </c>
      <c r="C13" s="226"/>
      <c r="D13" s="226"/>
      <c r="E13" s="227"/>
      <c r="F13" s="27"/>
      <c r="G13" s="225" t="s">
        <v>37</v>
      </c>
      <c r="H13" s="226"/>
      <c r="I13" s="226"/>
      <c r="J13" s="227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163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163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176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2">
        <v>4</v>
      </c>
      <c r="C37" s="172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2"/>
      <c r="C38" s="172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2"/>
      <c r="C39" s="172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20" t="s">
        <v>4</v>
      </c>
      <c r="C41" s="220"/>
      <c r="D41" s="53" t="s">
        <v>5</v>
      </c>
      <c r="E41" s="55" t="s">
        <v>6</v>
      </c>
      <c r="F41" s="19"/>
      <c r="G41" s="204" t="s">
        <v>4</v>
      </c>
      <c r="H41" s="205"/>
      <c r="I41" s="53" t="s">
        <v>5</v>
      </c>
      <c r="J41" s="55" t="s">
        <v>6</v>
      </c>
      <c r="L41" s="220" t="s">
        <v>4</v>
      </c>
      <c r="M41" s="220"/>
      <c r="N41" s="53" t="s">
        <v>5</v>
      </c>
      <c r="O41" s="55" t="s">
        <v>6</v>
      </c>
      <c r="P41" s="19"/>
      <c r="Q41" s="204" t="s">
        <v>4</v>
      </c>
      <c r="R41" s="205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8" t="s">
        <v>49</v>
      </c>
      <c r="J43" s="228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9" t="s">
        <v>29</v>
      </c>
      <c r="C44" s="230"/>
      <c r="D44" s="230"/>
      <c r="E44" s="231"/>
      <c r="F44" s="20"/>
      <c r="G44" s="229" t="s">
        <v>52</v>
      </c>
      <c r="H44" s="230"/>
      <c r="I44" s="230"/>
      <c r="J44" s="231"/>
      <c r="L44" s="229" t="s">
        <v>30</v>
      </c>
      <c r="M44" s="230"/>
      <c r="N44" s="230"/>
      <c r="O44" s="231"/>
      <c r="P44" s="20"/>
      <c r="Q44" s="229" t="s">
        <v>37</v>
      </c>
      <c r="R44" s="230"/>
      <c r="S44" s="230"/>
      <c r="T44" s="231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4">
        <v>0.41666666666666669</v>
      </c>
      <c r="H45" s="234">
        <v>0.5</v>
      </c>
      <c r="I45" s="232">
        <v>45</v>
      </c>
      <c r="J45" s="233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4">
        <v>0.41666666666666669</v>
      </c>
      <c r="R45" s="234">
        <v>0.5</v>
      </c>
      <c r="S45" s="236">
        <v>55</v>
      </c>
      <c r="T45" s="238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5"/>
      <c r="H46" s="235"/>
      <c r="I46" s="232"/>
      <c r="J46" s="233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5"/>
      <c r="R46" s="235"/>
      <c r="S46" s="237"/>
      <c r="T46" s="239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4" t="s">
        <v>11</v>
      </c>
      <c r="E49" s="224"/>
      <c r="F49" s="224"/>
      <c r="G49" s="224"/>
      <c r="H49" s="224"/>
      <c r="I49" s="224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1" t="s">
        <v>84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3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4" t="s">
        <v>88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2">
        <v>4</v>
      </c>
      <c r="C62" s="172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2"/>
      <c r="C63" s="172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2"/>
      <c r="C64" s="172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20" t="s">
        <v>4</v>
      </c>
      <c r="C66" s="220"/>
      <c r="D66" s="53" t="s">
        <v>5</v>
      </c>
      <c r="E66" s="55" t="s">
        <v>6</v>
      </c>
      <c r="F66" s="19"/>
      <c r="G66" s="204" t="s">
        <v>4</v>
      </c>
      <c r="H66" s="205"/>
      <c r="I66" s="53" t="s">
        <v>5</v>
      </c>
      <c r="J66" s="55" t="s">
        <v>6</v>
      </c>
      <c r="L66" s="220" t="s">
        <v>4</v>
      </c>
      <c r="M66" s="220"/>
      <c r="N66" s="53" t="s">
        <v>5</v>
      </c>
      <c r="O66" s="55" t="s">
        <v>6</v>
      </c>
      <c r="P66" s="19"/>
      <c r="Q66" s="204" t="s">
        <v>4</v>
      </c>
      <c r="R66" s="205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8" t="s">
        <v>49</v>
      </c>
      <c r="J68" s="228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9" t="s">
        <v>29</v>
      </c>
      <c r="C69" s="230"/>
      <c r="D69" s="230"/>
      <c r="E69" s="231"/>
      <c r="F69" s="20"/>
      <c r="G69" s="229" t="s">
        <v>52</v>
      </c>
      <c r="H69" s="230"/>
      <c r="I69" s="230"/>
      <c r="J69" s="231"/>
      <c r="K69" s="21"/>
      <c r="L69" s="229" t="s">
        <v>30</v>
      </c>
      <c r="M69" s="230"/>
      <c r="N69" s="230"/>
      <c r="O69" s="231"/>
      <c r="P69" s="20"/>
      <c r="Q69" s="229" t="s">
        <v>37</v>
      </c>
      <c r="R69" s="230"/>
      <c r="S69" s="230"/>
      <c r="T69" s="231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1">
        <v>0.4236111111111111</v>
      </c>
      <c r="H70" s="241">
        <v>0.51388888888888895</v>
      </c>
      <c r="I70" s="232">
        <v>45</v>
      </c>
      <c r="J70" s="233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2"/>
      <c r="H71" s="242"/>
      <c r="I71" s="232"/>
      <c r="J71" s="233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40">
        <v>0.46180555555555558</v>
      </c>
      <c r="R71" s="240">
        <v>5.2083333333333336E-2</v>
      </c>
      <c r="S71" s="232">
        <v>45</v>
      </c>
      <c r="T71" s="233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40"/>
      <c r="R72" s="240"/>
      <c r="S72" s="232"/>
      <c r="T72" s="233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4" t="s">
        <v>24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2">
        <v>5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146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164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7"/>
  <sheetViews>
    <sheetView showGridLines="0" zoomScale="120" zoomScaleNormal="12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2">
        <v>6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SUMIF(H$7:H$10,"=P",D$7:D$10)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177</v>
      </c>
      <c r="H8" t="s">
        <v>99</v>
      </c>
      <c r="I8" t="s">
        <v>99</v>
      </c>
      <c r="J8">
        <f>SUMIF(H$7:H$10,"=T",D$7:D$10)</f>
        <v>15</v>
      </c>
    </row>
    <row r="9" spans="1:10" ht="45.6" customHeight="1" x14ac:dyDescent="0.3">
      <c r="B9" s="82">
        <f t="shared" ref="B9:B10" si="0">B8+TIME(0,D8,0)</f>
        <v>10.434027777777777</v>
      </c>
      <c r="C9" s="82">
        <f t="shared" ref="C9:C10" si="1">C8+TIME(0,D8,0)</f>
        <v>12.517361111111111</v>
      </c>
      <c r="D9" s="37">
        <v>75</v>
      </c>
      <c r="E9" s="132" t="s">
        <v>158</v>
      </c>
      <c r="H9" s="79" t="s">
        <v>101</v>
      </c>
      <c r="I9" t="s">
        <v>100</v>
      </c>
      <c r="J9">
        <f>SUMIF(H$7:H$10,"=A",D$7:D$10)</f>
        <v>20</v>
      </c>
    </row>
    <row r="10" spans="1:10" x14ac:dyDescent="0.3">
      <c r="B10" s="82">
        <f t="shared" si="0"/>
        <v>10.486111111111111</v>
      </c>
      <c r="C10" s="82">
        <f t="shared" si="1"/>
        <v>12.569444444444445</v>
      </c>
      <c r="D10" s="37">
        <v>10</v>
      </c>
      <c r="E10" s="135" t="s">
        <v>84</v>
      </c>
      <c r="H10" t="s">
        <v>100</v>
      </c>
    </row>
    <row r="11" spans="1:10" hidden="1" x14ac:dyDescent="0.3">
      <c r="C11" s="68" t="s">
        <v>14</v>
      </c>
      <c r="D11" s="10">
        <f>SUM(D8:D10)</f>
        <v>100</v>
      </c>
    </row>
    <row r="35" spans="1:14" x14ac:dyDescent="0.3">
      <c r="B35" s="172">
        <v>5</v>
      </c>
      <c r="C35" s="172"/>
      <c r="D35" s="2" t="s">
        <v>86</v>
      </c>
      <c r="E35" s="2"/>
      <c r="F35" s="6"/>
      <c r="G35" s="6"/>
    </row>
    <row r="36" spans="1:14" x14ac:dyDescent="0.3">
      <c r="B36" s="172"/>
      <c r="C36" s="172"/>
      <c r="D36" s="8" t="s">
        <v>87</v>
      </c>
      <c r="E36" s="8"/>
      <c r="F36" s="6"/>
      <c r="G36" s="6"/>
    </row>
    <row r="37" spans="1:14" x14ac:dyDescent="0.3">
      <c r="A37" t="s">
        <v>112</v>
      </c>
      <c r="B37" s="172"/>
      <c r="C37" s="172"/>
      <c r="D37" s="24" t="s">
        <v>2</v>
      </c>
      <c r="E37" s="24"/>
      <c r="F37" s="83"/>
      <c r="G37" s="83"/>
    </row>
    <row r="38" spans="1:14" x14ac:dyDescent="0.3">
      <c r="G38" t="s">
        <v>98</v>
      </c>
    </row>
    <row r="39" spans="1:14" x14ac:dyDescent="0.3">
      <c r="B39" s="173" t="s">
        <v>4</v>
      </c>
      <c r="C39" s="173"/>
      <c r="D39" s="53" t="s">
        <v>5</v>
      </c>
      <c r="E39" s="13" t="s">
        <v>6</v>
      </c>
    </row>
    <row r="40" spans="1:14" x14ac:dyDescent="0.3">
      <c r="B40" s="82">
        <v>10.416666666666666</v>
      </c>
      <c r="C40" s="82">
        <v>12.5</v>
      </c>
      <c r="D40" s="99">
        <v>15</v>
      </c>
      <c r="E40" s="90" t="s">
        <v>63</v>
      </c>
      <c r="G40" t="s">
        <v>100</v>
      </c>
    </row>
    <row r="41" spans="1:14" x14ac:dyDescent="0.3">
      <c r="B41" s="82">
        <f>B40+TIME(0,D40,0)</f>
        <v>10.427083333333332</v>
      </c>
      <c r="C41" s="82">
        <f>C40+TIME(0,D40,0)</f>
        <v>12.510416666666666</v>
      </c>
      <c r="D41" s="99">
        <v>10</v>
      </c>
      <c r="E41" s="38" t="s">
        <v>80</v>
      </c>
      <c r="G41" t="s">
        <v>100</v>
      </c>
    </row>
    <row r="42" spans="1:14" x14ac:dyDescent="0.3">
      <c r="A42" t="s">
        <v>113</v>
      </c>
      <c r="B42" s="82">
        <f>B41+TIME(0,D41,0)</f>
        <v>10.434027777777777</v>
      </c>
      <c r="C42" s="82">
        <f>C41+TIME(0,D41,0)</f>
        <v>12.517361111111111</v>
      </c>
      <c r="D42" s="37">
        <v>10</v>
      </c>
      <c r="E42" s="38" t="s">
        <v>94</v>
      </c>
      <c r="G42" t="s">
        <v>101</v>
      </c>
    </row>
    <row r="43" spans="1:14" ht="27" customHeight="1" x14ac:dyDescent="0.3">
      <c r="A43" t="s">
        <v>115</v>
      </c>
      <c r="B43" s="82">
        <f t="shared" ref="B43:B44" si="2">B42+TIME(0,D42,0)</f>
        <v>10.440972222222221</v>
      </c>
      <c r="C43" s="82">
        <f t="shared" ref="C43:C44" si="3">C42+TIME(0,D42,0)</f>
        <v>12.524305555555555</v>
      </c>
      <c r="D43" s="37">
        <v>65</v>
      </c>
      <c r="E43" s="50" t="s">
        <v>39</v>
      </c>
      <c r="G43" t="s">
        <v>101</v>
      </c>
      <c r="L43" s="60"/>
      <c r="M43" s="60"/>
      <c r="N43" s="60"/>
    </row>
    <row r="44" spans="1:14" x14ac:dyDescent="0.3">
      <c r="B44" s="82">
        <f t="shared" si="2"/>
        <v>10.486111111111111</v>
      </c>
      <c r="C44" s="82">
        <f t="shared" si="3"/>
        <v>12.569444444444445</v>
      </c>
      <c r="D44" s="37">
        <v>10</v>
      </c>
      <c r="E44" s="38" t="s">
        <v>84</v>
      </c>
      <c r="G44" t="s">
        <v>100</v>
      </c>
      <c r="H44" t="s">
        <v>101</v>
      </c>
      <c r="I44">
        <f ca="1">SUMIF(G$41:G$45,"=P",D$41:D$44)</f>
        <v>75</v>
      </c>
      <c r="L44" s="60"/>
      <c r="M44" s="60"/>
      <c r="N44" s="60"/>
    </row>
    <row r="45" spans="1:14" hidden="1" x14ac:dyDescent="0.3">
      <c r="C45" s="68" t="s">
        <v>14</v>
      </c>
      <c r="D45" s="10">
        <f>SUM(D41:D44)</f>
        <v>95</v>
      </c>
      <c r="H45" t="s">
        <v>101</v>
      </c>
      <c r="I45">
        <f t="shared" ref="I45" ca="1" si="4">SUMIF(G$41:G$45,"=T",D$41:D$44)</f>
        <v>0</v>
      </c>
    </row>
    <row r="46" spans="1:14" x14ac:dyDescent="0.3">
      <c r="H46" t="s">
        <v>99</v>
      </c>
      <c r="I46">
        <f ca="1">SUMIF(G$41:G$45,"=T",D$41:D$44)</f>
        <v>0</v>
      </c>
    </row>
    <row r="47" spans="1:14" ht="14.4" customHeight="1" x14ac:dyDescent="0.3">
      <c r="D47" s="174" t="s">
        <v>88</v>
      </c>
      <c r="E47" s="174"/>
      <c r="F47" s="6"/>
      <c r="H47" t="s">
        <v>100</v>
      </c>
      <c r="I47">
        <f>SUMIF(G$40:G$44,"=A",D$40:D$44)</f>
        <v>35</v>
      </c>
      <c r="J47" s="6"/>
    </row>
    <row r="49" spans="1:12" x14ac:dyDescent="0.3">
      <c r="K49" s="6"/>
      <c r="L49" s="6"/>
    </row>
    <row r="50" spans="1:12" x14ac:dyDescent="0.3">
      <c r="K50" s="6"/>
      <c r="L50" s="6"/>
    </row>
    <row r="51" spans="1:12" x14ac:dyDescent="0.3">
      <c r="J51" s="27"/>
      <c r="K51" s="28"/>
      <c r="L51" s="6"/>
    </row>
    <row r="52" spans="1:12" x14ac:dyDescent="0.3">
      <c r="K52" s="6"/>
      <c r="L52" s="6"/>
    </row>
    <row r="53" spans="1:12" x14ac:dyDescent="0.3">
      <c r="A53" t="s">
        <v>73</v>
      </c>
      <c r="K53" s="6"/>
      <c r="L53" s="6"/>
    </row>
    <row r="56" spans="1:12" x14ac:dyDescent="0.3">
      <c r="B56" s="172">
        <v>5</v>
      </c>
      <c r="C56" s="172"/>
      <c r="D56" s="2" t="s">
        <v>0</v>
      </c>
      <c r="E56" s="2"/>
    </row>
    <row r="57" spans="1:12" x14ac:dyDescent="0.3">
      <c r="B57" s="172"/>
      <c r="C57" s="172"/>
      <c r="D57" s="8" t="s">
        <v>1</v>
      </c>
      <c r="E57" s="8"/>
    </row>
    <row r="58" spans="1:12" x14ac:dyDescent="0.3">
      <c r="B58" s="172"/>
      <c r="C58" s="172"/>
      <c r="D58" s="24" t="s">
        <v>2</v>
      </c>
      <c r="E58" s="24"/>
    </row>
    <row r="60" spans="1:12" x14ac:dyDescent="0.3">
      <c r="B60" s="173" t="s">
        <v>4</v>
      </c>
      <c r="C60" s="173"/>
      <c r="D60" s="53" t="s">
        <v>5</v>
      </c>
      <c r="E60" s="13" t="s">
        <v>6</v>
      </c>
    </row>
    <row r="61" spans="1:12" x14ac:dyDescent="0.3">
      <c r="B61" s="82">
        <v>0.4236111111111111</v>
      </c>
      <c r="C61" s="82">
        <v>0.51388888888888895</v>
      </c>
      <c r="D61" s="56">
        <v>30</v>
      </c>
      <c r="E61" s="90" t="s">
        <v>63</v>
      </c>
    </row>
    <row r="62" spans="1:12" x14ac:dyDescent="0.3">
      <c r="B62" s="82">
        <v>0.44444444444444442</v>
      </c>
      <c r="C62" s="82">
        <v>0.53472222222222221</v>
      </c>
      <c r="D62" s="37">
        <v>10</v>
      </c>
      <c r="E62" s="38" t="s">
        <v>38</v>
      </c>
    </row>
    <row r="63" spans="1:12" x14ac:dyDescent="0.3">
      <c r="B63" s="82">
        <v>0.4513888888888889</v>
      </c>
      <c r="C63" s="82">
        <v>4.1666666666666664E-2</v>
      </c>
      <c r="D63" s="37">
        <v>10</v>
      </c>
      <c r="E63" s="38" t="s">
        <v>59</v>
      </c>
    </row>
    <row r="64" spans="1:12" x14ac:dyDescent="0.3">
      <c r="B64" s="82">
        <v>0.45833333333333331</v>
      </c>
      <c r="C64" s="82">
        <v>4.8611111111111112E-2</v>
      </c>
      <c r="D64" s="37">
        <v>60</v>
      </c>
      <c r="E64" s="50" t="s">
        <v>39</v>
      </c>
    </row>
    <row r="65" spans="3:5" x14ac:dyDescent="0.3">
      <c r="C65" s="68" t="s">
        <v>14</v>
      </c>
      <c r="D65" s="10">
        <f>SUM(D61:D64)</f>
        <v>110</v>
      </c>
    </row>
    <row r="67" spans="3:5" x14ac:dyDescent="0.3">
      <c r="D67" s="174" t="s">
        <v>24</v>
      </c>
      <c r="E67" s="174"/>
    </row>
  </sheetData>
  <mergeCells count="8">
    <mergeCell ref="B2:C4"/>
    <mergeCell ref="B6:C6"/>
    <mergeCell ref="D67:E67"/>
    <mergeCell ref="B39:C39"/>
    <mergeCell ref="D47:E47"/>
    <mergeCell ref="B35:C37"/>
    <mergeCell ref="B56:C58"/>
    <mergeCell ref="B60:C60"/>
  </mergeCells>
  <pageMargins left="0.7" right="0.7" top="0.75" bottom="0.75" header="0.3" footer="0.3"/>
  <pageSetup scale="50" orientation="landscape" r:id="rId1"/>
  <rowBreaks count="1" manualBreakCount="1">
    <brk id="21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="130" zoomScaleNormal="130" workbookViewId="0">
      <selection activeCell="E18" sqref="E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2">
        <v>7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174</v>
      </c>
      <c r="H7" t="s">
        <v>100</v>
      </c>
      <c r="I7" t="s">
        <v>101</v>
      </c>
      <c r="J7">
        <f>SUMIF(H5:H10,"=p",D5:D10)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161</v>
      </c>
      <c r="H8" s="79" t="s">
        <v>101</v>
      </c>
      <c r="I8" t="s">
        <v>99</v>
      </c>
      <c r="J8">
        <f>SUMIF(H6:H11,"=t",D6:D11)</f>
        <v>0</v>
      </c>
    </row>
    <row r="9" spans="1:10" ht="66.599999999999994" customHeight="1" x14ac:dyDescent="0.3">
      <c r="B9" s="82">
        <f t="shared" ref="B9:B10" si="0">B8+TIME(0,D8,0)</f>
        <v>0.44444444444444442</v>
      </c>
      <c r="C9" s="82">
        <f t="shared" ref="C9:C10" si="1">C8+TIME(0,D8,0)</f>
        <v>0.52777777777777779</v>
      </c>
      <c r="D9" s="37">
        <v>65</v>
      </c>
      <c r="E9" s="90" t="s">
        <v>160</v>
      </c>
      <c r="H9" t="s">
        <v>101</v>
      </c>
      <c r="I9" t="s">
        <v>100</v>
      </c>
      <c r="J9">
        <f>SUMIF(H7:H12,"=a",D7:D12)</f>
        <v>15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2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/>
      <c r="D13" s="51" t="s">
        <v>159</v>
      </c>
    </row>
    <row r="15" spans="1:10" x14ac:dyDescent="0.3">
      <c r="B15" s="51"/>
    </row>
    <row r="35" spans="1:9" x14ac:dyDescent="0.3">
      <c r="B35" s="172">
        <v>6</v>
      </c>
      <c r="C35" s="172"/>
      <c r="D35" s="2" t="s">
        <v>86</v>
      </c>
      <c r="E35" s="2"/>
      <c r="F35" s="6"/>
      <c r="G35" s="6"/>
    </row>
    <row r="36" spans="1:9" x14ac:dyDescent="0.3">
      <c r="B36" s="172"/>
      <c r="C36" s="172"/>
      <c r="D36" s="8" t="s">
        <v>87</v>
      </c>
      <c r="E36" s="8"/>
      <c r="F36" s="6"/>
      <c r="G36" s="6"/>
    </row>
    <row r="37" spans="1:9" x14ac:dyDescent="0.3">
      <c r="A37" t="s">
        <v>112</v>
      </c>
      <c r="B37" s="172"/>
      <c r="C37" s="172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73" t="s">
        <v>4</v>
      </c>
      <c r="C39" s="173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72">
        <v>6</v>
      </c>
      <c r="C56" s="172"/>
      <c r="D56" s="2" t="s">
        <v>0</v>
      </c>
      <c r="E56" s="2"/>
    </row>
    <row r="57" spans="1:5" x14ac:dyDescent="0.3">
      <c r="B57" s="172"/>
      <c r="C57" s="172"/>
      <c r="D57" s="8" t="s">
        <v>1</v>
      </c>
      <c r="E57" s="8"/>
    </row>
    <row r="58" spans="1:5" x14ac:dyDescent="0.3">
      <c r="B58" s="172"/>
      <c r="C58" s="172"/>
      <c r="D58" s="24" t="s">
        <v>2</v>
      </c>
      <c r="E58" s="24"/>
    </row>
    <row r="60" spans="1:5" x14ac:dyDescent="0.3">
      <c r="B60" s="243" t="s">
        <v>4</v>
      </c>
      <c r="C60" s="244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2">
        <v>8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171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5"/>
      <c r="E13" s="245"/>
      <c r="F13" s="6"/>
      <c r="J13" s="6"/>
    </row>
    <row r="38" spans="1:10" x14ac:dyDescent="0.3">
      <c r="B38" s="172">
        <v>7</v>
      </c>
      <c r="C38" s="172"/>
      <c r="D38" s="2" t="s">
        <v>86</v>
      </c>
      <c r="E38" s="2"/>
      <c r="F38" s="6"/>
      <c r="G38" s="6"/>
    </row>
    <row r="39" spans="1:10" x14ac:dyDescent="0.3">
      <c r="B39" s="172"/>
      <c r="C39" s="172"/>
      <c r="D39" s="8" t="s">
        <v>87</v>
      </c>
      <c r="E39" s="8"/>
      <c r="F39" s="6"/>
      <c r="G39" s="6"/>
    </row>
    <row r="40" spans="1:10" x14ac:dyDescent="0.3">
      <c r="A40" t="s">
        <v>112</v>
      </c>
      <c r="B40" s="172"/>
      <c r="C40" s="172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3" t="s">
        <v>4</v>
      </c>
      <c r="C42" s="173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6"/>
      <c r="E48" s="246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2">
        <v>7</v>
      </c>
      <c r="C56" s="172"/>
      <c r="D56" s="2" t="s">
        <v>0</v>
      </c>
      <c r="E56" s="2"/>
    </row>
    <row r="57" spans="1:9" x14ac:dyDescent="0.3">
      <c r="B57" s="172"/>
      <c r="C57" s="172"/>
      <c r="D57" s="8" t="s">
        <v>1</v>
      </c>
      <c r="E57" s="8"/>
    </row>
    <row r="58" spans="1:9" x14ac:dyDescent="0.3">
      <c r="B58" s="172"/>
      <c r="C58" s="172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3" t="s">
        <v>4</v>
      </c>
      <c r="C60" s="173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6"/>
      <c r="E65" s="246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I40" sqref="I4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145</v>
      </c>
      <c r="G1"/>
      <c r="H1"/>
    </row>
    <row r="2" spans="1:15" x14ac:dyDescent="0.3">
      <c r="B2" s="172">
        <v>9</v>
      </c>
      <c r="C2" s="172"/>
      <c r="E2" s="129" t="s">
        <v>136</v>
      </c>
      <c r="F2" s="6"/>
      <c r="G2" s="6"/>
      <c r="H2"/>
    </row>
    <row r="3" spans="1:15" x14ac:dyDescent="0.3">
      <c r="B3" s="172"/>
      <c r="C3" s="172"/>
      <c r="E3" s="130" t="s">
        <v>129</v>
      </c>
      <c r="F3" s="6"/>
      <c r="G3" s="6"/>
      <c r="H3"/>
    </row>
    <row r="4" spans="1:15" x14ac:dyDescent="0.3">
      <c r="B4" s="172"/>
      <c r="C4" s="172"/>
      <c r="D4" s="69"/>
      <c r="E4" s="69"/>
      <c r="F4" s="83"/>
      <c r="G4" s="83"/>
      <c r="H4"/>
    </row>
    <row r="6" spans="1:15" x14ac:dyDescent="0.3">
      <c r="B6" s="173" t="s">
        <v>4</v>
      </c>
      <c r="C6" s="173"/>
      <c r="D6" s="53" t="s">
        <v>5</v>
      </c>
      <c r="E6" s="13" t="s">
        <v>6</v>
      </c>
      <c r="F6" s="12"/>
      <c r="G6" s="243" t="s">
        <v>4</v>
      </c>
      <c r="H6" s="244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5" t="s">
        <v>43</v>
      </c>
      <c r="C8" s="226"/>
      <c r="D8" s="226"/>
      <c r="E8" s="227"/>
      <c r="F8" s="10"/>
      <c r="G8" s="225" t="s">
        <v>44</v>
      </c>
      <c r="H8" s="226"/>
      <c r="I8" s="226"/>
      <c r="J8" s="227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00" t="s">
        <v>148</v>
      </c>
      <c r="F9" s="201"/>
      <c r="G9" s="201"/>
      <c r="H9" s="201"/>
      <c r="I9" s="201"/>
      <c r="J9" s="202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147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147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1"/>
      <c r="F16" s="191"/>
      <c r="G16" s="191"/>
      <c r="H16" s="191"/>
      <c r="I16" s="191"/>
      <c r="J16" s="191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162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2">
        <v>9</v>
      </c>
      <c r="C25" s="172"/>
      <c r="E25" s="129" t="s">
        <v>136</v>
      </c>
      <c r="F25" s="6"/>
      <c r="G25" s="6"/>
      <c r="H25"/>
    </row>
    <row r="26" spans="2:11" x14ac:dyDescent="0.3">
      <c r="B26" s="172"/>
      <c r="C26" s="172"/>
      <c r="E26" s="130" t="s">
        <v>129</v>
      </c>
      <c r="F26" s="6"/>
      <c r="G26" s="6"/>
      <c r="H26"/>
    </row>
    <row r="27" spans="2:11" x14ac:dyDescent="0.3">
      <c r="B27" s="172"/>
      <c r="C27" s="172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3" t="s">
        <v>4</v>
      </c>
      <c r="C29" s="173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148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166</v>
      </c>
      <c r="F33" s="154"/>
      <c r="G33" s="154"/>
      <c r="H33"/>
    </row>
    <row r="34" spans="2:13" ht="28.2" customHeight="1" x14ac:dyDescent="0.3">
      <c r="B34" s="247"/>
      <c r="C34" s="248"/>
      <c r="D34" s="165">
        <v>45</v>
      </c>
      <c r="E34" s="150" t="s">
        <v>147</v>
      </c>
      <c r="F34" s="154"/>
      <c r="G34" s="154"/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7"/>
      <c r="C35" s="248"/>
      <c r="D35" s="165">
        <v>15</v>
      </c>
      <c r="E35" s="150" t="s">
        <v>83</v>
      </c>
      <c r="F35" s="154"/>
      <c r="G35"/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7"/>
      <c r="C36" s="248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7"/>
      <c r="C37" s="248"/>
      <c r="D37" s="165">
        <v>10</v>
      </c>
      <c r="E37" s="133" t="s">
        <v>179</v>
      </c>
      <c r="I37" s="10"/>
    </row>
    <row r="38" spans="2:13" ht="43.2" x14ac:dyDescent="0.3">
      <c r="B38" s="247"/>
      <c r="C38" s="248"/>
      <c r="D38" s="166" t="s">
        <v>167</v>
      </c>
      <c r="E38" s="132" t="s">
        <v>168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91"/>
      <c r="F42" s="191"/>
      <c r="G42" s="191"/>
      <c r="H42" s="191"/>
      <c r="I42" s="191"/>
      <c r="J42" s="191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2024-08-21T15:21:25Z</dcterms:modified>
  <cp:category/>
  <cp:contentStatus/>
</cp:coreProperties>
</file>