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92417F0-506D-4673-A4AF-FA894AD25C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0" i="11"/>
  <c r="C8" i="11"/>
  <c r="C9" i="11" s="1"/>
  <c r="B8" i="11"/>
  <c r="B9" i="11" s="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12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2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8" i="11"/>
  <c r="I47" i="11"/>
  <c r="I46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C43" i="11"/>
  <c r="C44" i="11" s="1"/>
  <c r="B43" i="11"/>
  <c r="B44" i="11" s="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2" i="11"/>
  <c r="D45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<sst xmlns="http://schemas.openxmlformats.org/spreadsheetml/2006/main" count="1153" uniqueCount="181">
  <si>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</si>
  <si>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</si>
  <si>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</si>
  <si>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</si>
  <si>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</si>
  <si>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</si>
  <si>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</si>
  <si>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</si>
  <si>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</si>
  <si>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</si>
  <si>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</si>
  <si>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</si>
  <si>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</si>
  <si>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</si>
  <si>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</si>
  <si>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</si>
  <si>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</si>
  <si>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</si>
  <si>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</si>
  <si>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</si>
  <si>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</si>
  <si>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</si>
  <si>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</si>
  <si>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</si>
  <si>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</si>
  <si>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</si>
  <si>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</si>
  <si>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</si>
  <si>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</si>
  <si>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</si>
  <si>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</si>
  <si>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</si>
  <si>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</si>
  <si>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</si>
  <si>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</si>
  <si>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</si>
  <si>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</si>
  <si>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</si>
  <si>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</si>
  <si>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</si>
  <si>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</si>
  <si>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</si>
  <si>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</si>
  <si>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</si>
  <si>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</si>
  <si>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</si>
  <si>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</si>
  <si>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</si>
  <si>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</si>
  <si>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</si>
  <si>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</si>
  <si>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</si>
  <si>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</si>
  <si>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</si>
  <si>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</si>
  <si>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</si>
  <si>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</si>
  <si>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</si>
  <si>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</si>
  <si>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</si>
  <si>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</si>
  <si>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</si>
  <si>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</si>
  <si>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</si>
  <si>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</si>
  <si>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</si>
  <si>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</si>
  <si>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</si>
  <si>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</si>
  <si>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</si>
  <si>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</si>
  <si>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</si>
  <si>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</si>
  <si>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</si>
  <si>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</si>
  <si>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</si>
  <si>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</si>
  <si>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</si>
  <si>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</si>
  <si>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</si>
  <si>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</si>
  <si>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</si>
  <si>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</si>
  <si>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</si>
  <si>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</si>
  <si>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</si>
  <si>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</si>
  <si>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</si>
  <si>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</si>
  <si>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</si>
  <si>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</si>
  <si>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</si>
  <si>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</si>
  <si>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</si>
  <si>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</si>
  <si>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</si>
  <si>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</si>
  <si>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</si>
  <si>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</si>
  <si>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</si>
  <si>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</si>
  <si>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</si>
  <si>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</si>
  <si>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</si>
  <si>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</si>
  <si>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</si>
  <si>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</si>
  <si>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</si>
  <si>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</si>
  <si>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</si>
  <si>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</si>
  <si>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</si>
  <si>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</si>
  <si>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</si>
  <si>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</si>
  <si>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</si>
  <si>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</si>
  <si>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</si>
  <si>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</si>
  <si>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</si>
  <si>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</si>
  <si>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</si>
  <si>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</si>
  <si>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</si>
  <si>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</si>
  <si>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</si>
  <si>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</si>
  <si>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</si>
  <si>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</si>
  <si>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</si>
  <si>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</si>
  <si>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</si>
  <si>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</si>
  <si>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</si>
  <si>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</si>
  <si>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</si>
  <si>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</si>
  <si>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</si>
  <si>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</si>
  <si>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</si>
  <si>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</si>
  <si>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</si>
  <si>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</si>
  <si>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</si>
  <si>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</si>
  <si>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</si>
  <si>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</si>
  <si>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</si>
  <si>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</si>
  <si>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</si>
  <si>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A + B - Client Meeting</t>
  </si>
  <si>
    <t>C + D - continuing project</t>
  </si>
  <si>
    <t>E + F - new project</t>
  </si>
  <si>
    <t>15 min CE meeting with Team</t>
  </si>
  <si>
    <t>Project Work - 
Concept Selection</t>
  </si>
  <si>
    <t>ADD third track for NO client meeting -&gt; PE review of Project Plan &amp; System Design</t>
  </si>
  <si>
    <t xml:space="preserve">Research on Existing Technology </t>
  </si>
  <si>
    <t>Develop System Design</t>
  </si>
  <si>
    <t>PE will inform team of order</t>
  </si>
  <si>
    <t>balance 
of time</t>
  </si>
  <si>
    <t>Design Lab Expectations</t>
  </si>
  <si>
    <t>ENGINEERING DESIGN PROCESS review</t>
  </si>
  <si>
    <t>Project Planning Intro</t>
  </si>
  <si>
    <t>Schedule Intro</t>
  </si>
  <si>
    <t>Client Meeting 1 – Kickoff Meeting </t>
  </si>
  <si>
    <t>Benchmarking</t>
  </si>
  <si>
    <t>Identify Preliminary Deliverables</t>
  </si>
  <si>
    <t>Finalize Deliverables</t>
  </si>
  <si>
    <t>CE Introduction (10)
PE Introduction (15)
Project Discussion (15)</t>
  </si>
  <si>
    <t>Project Description Review (10) 
Generate Project Needs (20)</t>
  </si>
  <si>
    <t>CE reflection on Client Meeting #2</t>
  </si>
  <si>
    <t>Engineering Definition Introduction</t>
  </si>
  <si>
    <t>Update Engineering Definition</t>
  </si>
  <si>
    <t>Group review of Engineering Definition</t>
  </si>
  <si>
    <t>Project Work - Engineering Definition and Benchmarking</t>
  </si>
  <si>
    <t>Reflection on Engineering Definition</t>
  </si>
  <si>
    <t>Project Work - 
Revisit Concept Generation against Engineering Definition
Evaluate Concept Feasibility</t>
  </si>
  <si>
    <t>Project Work - 
Update Engineering Definition as needed
Update Concept Generation as needed</t>
  </si>
  <si>
    <t>Project Work - 
Update Milestones &amp; Tasks as needed
Update Engineering Definition as needed</t>
  </si>
  <si>
    <t>May have been Day 9 for some teams</t>
  </si>
  <si>
    <t>May be Day 10 for some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</si>
</sst>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75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30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40</xdr:row>
      <xdr:rowOff>129540</xdr:rowOff>
    </xdr:from>
    <xdr:to>
      <xdr:col>3</xdr:col>
      <xdr:colOff>844335</xdr:colOff>
      <xdr:row>41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30480</xdr:colOff>
      <xdr:row>10</xdr:row>
      <xdr:rowOff>76200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1905000"/>
          <a:ext cx="198137" cy="2514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tabSelected="1" zoomScale="110" zoomScaleNormal="110" workbookViewId="0">
      <selection activeCell="D10" sqref="D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143</v>
      </c>
    </row>
    <row r="2" spans="1:10" ht="14.4" customHeight="1" x14ac:dyDescent="0.3">
      <c r="B2" s="173">
        <v>1</v>
      </c>
      <c r="C2" s="173"/>
      <c r="E2" s="129" t="s">
        <v>136</v>
      </c>
      <c r="F2" s="6"/>
      <c r="G2" s="6"/>
    </row>
    <row r="3" spans="1:10" ht="14.4" customHeight="1" x14ac:dyDescent="0.3">
      <c r="B3" s="173"/>
      <c r="C3" s="173"/>
      <c r="E3" s="130" t="s">
        <v>129</v>
      </c>
      <c r="F3" s="6"/>
      <c r="G3" s="6"/>
    </row>
    <row r="4" spans="1:10" ht="14.4" customHeight="1" x14ac:dyDescent="0.3">
      <c r="B4" s="173"/>
      <c r="C4" s="173"/>
      <c r="D4" s="69"/>
      <c r="E4" s="69"/>
    </row>
    <row r="5" spans="1:10" x14ac:dyDescent="0.3">
      <c r="E5" s="10"/>
      <c r="H5" t="s">
        <v>98</v>
      </c>
    </row>
    <row r="6" spans="1:10" x14ac:dyDescent="0.3">
      <c r="B6" s="174" t="s">
        <v>4</v>
      </c>
      <c r="C6" s="174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SUMIF(H$7:H$12,"=p",D$7:D$12)</f>
        <v>0</v>
      </c>
    </row>
    <row r="9" spans="1:10" x14ac:dyDescent="0.3">
      <c r="B9" s="59">
        <f t="shared" ref="B9:B12" si="0">B8+TIME(0,$D8,0)</f>
        <v>0.4236111111111111</v>
      </c>
      <c r="C9" s="59">
        <f t="shared" ref="C9:C12" si="1">C8+TIME(0,$D8,0)</f>
        <v>0.50694444444444442</v>
      </c>
      <c r="D9" s="58">
        <v>20</v>
      </c>
      <c r="E9" s="25" t="s">
        <v>71</v>
      </c>
      <c r="H9" t="s">
        <v>100</v>
      </c>
      <c r="I9" s="79" t="s">
        <v>99</v>
      </c>
      <c r="J9">
        <f>SUMIF(H$7:H$12,"=t",D$7:D$12)</f>
        <v>65</v>
      </c>
    </row>
    <row r="10" spans="1:10" x14ac:dyDescent="0.3">
      <c r="B10" s="59">
        <f t="shared" si="0"/>
        <v>0.4375</v>
      </c>
      <c r="C10" s="59">
        <f t="shared" si="1"/>
        <v>0.52083333333333326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SUMIF(H$7:H$12,"=a",D$7:D$12)</f>
        <v>45</v>
      </c>
    </row>
    <row r="11" spans="1:10" ht="43.2" x14ac:dyDescent="0.3">
      <c r="B11" s="82">
        <f t="shared" si="0"/>
        <v>0.4548611111111111</v>
      </c>
      <c r="C11" s="82">
        <f t="shared" si="1"/>
        <v>0.53819444444444442</v>
      </c>
      <c r="D11" s="169">
        <v>40</v>
      </c>
      <c r="E11" s="168" t="s">
        <v>168</v>
      </c>
      <c r="H11" t="s">
        <v>99</v>
      </c>
    </row>
    <row r="12" spans="1:10" x14ac:dyDescent="0.3">
      <c r="B12" s="82">
        <f t="shared" si="0"/>
        <v>0.4826388888888889</v>
      </c>
      <c r="C12" s="82">
        <f t="shared" si="1"/>
        <v>0.56597222222222221</v>
      </c>
      <c r="D12" s="58">
        <v>15</v>
      </c>
      <c r="E12" s="2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5" spans="1:10" x14ac:dyDescent="0.3">
      <c r="C15" s="6"/>
      <c r="D15" s="4"/>
      <c r="E15" s="4"/>
    </row>
    <row r="16" spans="1:10" ht="25.8" x14ac:dyDescent="0.5">
      <c r="C16" s="87"/>
      <c r="D16" s="88" t="s">
        <v>126</v>
      </c>
      <c r="E16" s="4"/>
    </row>
    <row r="17" spans="1:8" ht="18" x14ac:dyDescent="0.35">
      <c r="B17" s="151"/>
    </row>
    <row r="18" spans="1:8" x14ac:dyDescent="0.3">
      <c r="B18" s="51"/>
    </row>
    <row r="21" spans="1:8" x14ac:dyDescent="0.3">
      <c r="B21" s="173">
        <v>1</v>
      </c>
      <c r="C21" s="173"/>
      <c r="E21" s="2" t="s">
        <v>86</v>
      </c>
      <c r="F21" s="6"/>
      <c r="G21" s="6"/>
    </row>
    <row r="22" spans="1:8" x14ac:dyDescent="0.3">
      <c r="B22" s="173"/>
      <c r="C22" s="173"/>
      <c r="E22" s="8" t="s">
        <v>87</v>
      </c>
      <c r="F22" s="6"/>
      <c r="G22" s="6"/>
    </row>
    <row r="23" spans="1:8" ht="14.4" customHeight="1" x14ac:dyDescent="0.3">
      <c r="B23" s="173"/>
      <c r="C23" s="173"/>
      <c r="D23" s="69"/>
      <c r="E23" s="24" t="s">
        <v>2</v>
      </c>
    </row>
    <row r="24" spans="1:8" ht="14.4" customHeight="1" x14ac:dyDescent="0.3">
      <c r="A24" t="s">
        <v>112</v>
      </c>
    </row>
    <row r="25" spans="1:8" ht="14.4" customHeight="1" x14ac:dyDescent="0.3">
      <c r="A25" t="s">
        <v>113</v>
      </c>
      <c r="E25" s="10" t="s">
        <v>3</v>
      </c>
      <c r="H25" t="s">
        <v>98</v>
      </c>
    </row>
    <row r="26" spans="1:8" x14ac:dyDescent="0.3">
      <c r="B26" s="174" t="s">
        <v>4</v>
      </c>
      <c r="C26" s="174"/>
      <c r="D26" s="53" t="s">
        <v>5</v>
      </c>
      <c r="E26" s="13" t="s">
        <v>6</v>
      </c>
    </row>
    <row r="27" spans="1:8" x14ac:dyDescent="0.3">
      <c r="B27" s="59">
        <v>0.41666666666666669</v>
      </c>
      <c r="C27" s="59">
        <v>0.5</v>
      </c>
      <c r="D27" s="1">
        <v>5</v>
      </c>
      <c r="E27" s="54" t="s">
        <v>7</v>
      </c>
      <c r="H27" t="s">
        <v>100</v>
      </c>
    </row>
    <row r="28" spans="1:8" x14ac:dyDescent="0.3">
      <c r="B28" s="59">
        <f>B27+TIME(0,$D27,0)</f>
        <v>0.4201388888888889</v>
      </c>
      <c r="C28" s="59">
        <f>C27+TIME(0,$D27,0)</f>
        <v>0.50347222222222221</v>
      </c>
      <c r="D28" s="1">
        <v>5</v>
      </c>
      <c r="E28" s="54" t="s">
        <v>72</v>
      </c>
      <c r="H28" t="s">
        <v>100</v>
      </c>
    </row>
    <row r="29" spans="1:8" x14ac:dyDescent="0.3">
      <c r="B29" s="59">
        <f t="shared" ref="B29" si="2">B28+TIME(0,D28,0)</f>
        <v>0.4236111111111111</v>
      </c>
      <c r="C29" s="59">
        <f t="shared" ref="C29:C34" si="3">C28+TIME(0,$D28,0)</f>
        <v>0.50694444444444442</v>
      </c>
      <c r="D29" s="1">
        <v>15</v>
      </c>
      <c r="E29" s="54" t="s">
        <v>71</v>
      </c>
      <c r="H29" t="s">
        <v>100</v>
      </c>
    </row>
    <row r="30" spans="1:8" x14ac:dyDescent="0.3">
      <c r="B30" s="59">
        <f t="shared" ref="B30" si="4">B29+TIME(0,D29,0)</f>
        <v>0.43402777777777779</v>
      </c>
      <c r="C30" s="59">
        <f t="shared" si="3"/>
        <v>0.51736111111111105</v>
      </c>
      <c r="D30" s="1">
        <v>5</v>
      </c>
      <c r="E30" s="54" t="s">
        <v>120</v>
      </c>
      <c r="H30" t="s">
        <v>99</v>
      </c>
    </row>
    <row r="31" spans="1:8" x14ac:dyDescent="0.3">
      <c r="B31" s="62"/>
      <c r="C31" s="62"/>
      <c r="D31" s="10"/>
      <c r="E31" s="45"/>
    </row>
    <row r="32" spans="1:8" x14ac:dyDescent="0.3">
      <c r="D32" s="10"/>
      <c r="E32" s="46" t="s">
        <v>9</v>
      </c>
    </row>
    <row r="33" spans="2:10" x14ac:dyDescent="0.3">
      <c r="B33" s="59">
        <f>B30+TIME(0,D30,0)</f>
        <v>0.4375</v>
      </c>
      <c r="C33" s="59">
        <f>C30+TIME(0,$D30,0)</f>
        <v>0.52083333333333326</v>
      </c>
      <c r="D33" s="107">
        <v>5</v>
      </c>
      <c r="E33" s="47" t="s">
        <v>117</v>
      </c>
      <c r="H33" t="s">
        <v>99</v>
      </c>
    </row>
    <row r="34" spans="2:10" x14ac:dyDescent="0.3">
      <c r="B34" s="59">
        <f t="shared" ref="B34" si="5">B33+TIME(0,D33,0)</f>
        <v>0.44097222222222221</v>
      </c>
      <c r="C34" s="59">
        <f t="shared" si="3"/>
        <v>0.52430555555555547</v>
      </c>
      <c r="D34" s="1">
        <v>20</v>
      </c>
      <c r="E34" s="47" t="s">
        <v>118</v>
      </c>
      <c r="H34" t="s">
        <v>99</v>
      </c>
    </row>
    <row r="35" spans="2:10" x14ac:dyDescent="0.3">
      <c r="B35" s="62"/>
      <c r="C35" s="62"/>
      <c r="D35" s="10"/>
      <c r="E35" s="45"/>
      <c r="I35" t="s">
        <v>101</v>
      </c>
      <c r="J35">
        <f ca="1">SUMIF(H$27:H$45,"=p",D$27:D$44)</f>
        <v>45</v>
      </c>
    </row>
    <row r="36" spans="2:10" x14ac:dyDescent="0.3">
      <c r="B36" s="62"/>
      <c r="C36" s="62"/>
      <c r="D36" s="10"/>
      <c r="E36" s="4" t="s">
        <v>11</v>
      </c>
      <c r="I36" t="s">
        <v>99</v>
      </c>
      <c r="J36">
        <f>SUMIF(H$27:H$45,"=T",D$27:D$45)</f>
        <v>30</v>
      </c>
    </row>
    <row r="37" spans="2:10" s="79" customFormat="1" ht="14.4" customHeight="1" x14ac:dyDescent="0.3">
      <c r="B37" s="82">
        <f>B34+TIME(0,D34,0)</f>
        <v>0.4548611111111111</v>
      </c>
      <c r="C37" s="82">
        <f>C34+TIME(0,$D34,0)</f>
        <v>0.53819444444444431</v>
      </c>
      <c r="D37" s="108">
        <v>5</v>
      </c>
      <c r="E37" s="109" t="s">
        <v>119</v>
      </c>
      <c r="H37" s="79" t="s">
        <v>101</v>
      </c>
      <c r="I37" s="79" t="s">
        <v>100</v>
      </c>
      <c r="J37" s="79">
        <f>SUMIF(H$27:H$44,"=A",D$27:D$44)</f>
        <v>35</v>
      </c>
    </row>
    <row r="38" spans="2:10" s="79" customFormat="1" ht="14.4" customHeight="1" x14ac:dyDescent="0.3">
      <c r="B38" s="123"/>
      <c r="C38" s="123"/>
      <c r="D38" s="124"/>
      <c r="E38" s="124"/>
    </row>
    <row r="39" spans="2:10" s="79" customFormat="1" ht="14.4" customHeight="1" x14ac:dyDescent="0.3">
      <c r="B39" s="125"/>
      <c r="C39" s="125"/>
      <c r="D39" s="98"/>
      <c r="E39" s="98" t="s">
        <v>9</v>
      </c>
    </row>
    <row r="40" spans="2:10" s="79" customFormat="1" ht="44.4" customHeight="1" x14ac:dyDescent="0.3">
      <c r="B40" s="112">
        <f>B37+TIME(0,$D37,0)</f>
        <v>0.45833333333333331</v>
      </c>
      <c r="C40" s="112">
        <f>C37+TIME(0,$D37,0)</f>
        <v>0.54166666666666652</v>
      </c>
      <c r="D40" s="106">
        <v>40</v>
      </c>
      <c r="E40" s="105" t="s">
        <v>121</v>
      </c>
      <c r="H40" s="79" t="s">
        <v>101</v>
      </c>
    </row>
    <row r="41" spans="2:10" x14ac:dyDescent="0.3">
      <c r="B41" s="62"/>
      <c r="C41" s="64"/>
      <c r="D41" s="11"/>
      <c r="E41" s="4"/>
    </row>
    <row r="42" spans="2:10" x14ac:dyDescent="0.3">
      <c r="B42" s="62"/>
      <c r="C42" s="65"/>
      <c r="D42" s="14"/>
      <c r="E42" s="110" t="s">
        <v>11</v>
      </c>
    </row>
    <row r="43" spans="2:10" x14ac:dyDescent="0.3">
      <c r="B43" s="63">
        <f>B40+TIME(0,$D40,0)</f>
        <v>0.4861111111111111</v>
      </c>
      <c r="C43" s="63">
        <f>C40+TIME(0,$D40,0)</f>
        <v>0.56944444444444431</v>
      </c>
      <c r="D43" s="58">
        <v>5</v>
      </c>
      <c r="E43" s="40" t="s">
        <v>13</v>
      </c>
      <c r="H43" t="s">
        <v>100</v>
      </c>
    </row>
    <row r="44" spans="2:10" x14ac:dyDescent="0.3">
      <c r="B44" s="63">
        <f>B43+TIME(0,$D43,0)</f>
        <v>0.48958333333333331</v>
      </c>
      <c r="C44" s="57">
        <f>C43+TIME(0,$D43,0)</f>
        <v>0.57291666666666652</v>
      </c>
      <c r="D44" s="1">
        <v>5</v>
      </c>
      <c r="E44" s="54" t="s">
        <v>84</v>
      </c>
      <c r="H44" t="s">
        <v>100</v>
      </c>
    </row>
    <row r="45" spans="2:10" hidden="1" x14ac:dyDescent="0.3">
      <c r="C45" s="68" t="s">
        <v>14</v>
      </c>
      <c r="D45" s="10">
        <f>SUM(D27:D44)</f>
        <v>110</v>
      </c>
    </row>
    <row r="47" spans="2:10" x14ac:dyDescent="0.3">
      <c r="C47" s="6"/>
      <c r="D47" s="175" t="s">
        <v>88</v>
      </c>
      <c r="E47" s="175"/>
    </row>
    <row r="48" spans="2:10" x14ac:dyDescent="0.3">
      <c r="C48" s="6"/>
      <c r="D48" s="4"/>
      <c r="E48" s="4"/>
    </row>
    <row r="49" spans="1:19" ht="15" customHeight="1" x14ac:dyDescent="0.5">
      <c r="C49" s="87"/>
      <c r="D49" s="88" t="s">
        <v>122</v>
      </c>
      <c r="E49" s="4"/>
    </row>
    <row r="51" spans="1:19" s="86" customFormat="1" x14ac:dyDescent="0.3">
      <c r="B51" s="14"/>
      <c r="C51" s="14"/>
      <c r="I51"/>
      <c r="J51"/>
      <c r="K51" s="102" t="s">
        <v>85</v>
      </c>
      <c r="L51"/>
      <c r="M51"/>
      <c r="N51"/>
      <c r="O51"/>
      <c r="P51"/>
      <c r="Q51"/>
      <c r="R51"/>
      <c r="S51"/>
    </row>
    <row r="52" spans="1:19" x14ac:dyDescent="0.3">
      <c r="A52" s="85" t="s">
        <v>54</v>
      </c>
      <c r="K52" s="101">
        <v>0.41666666666666669</v>
      </c>
      <c r="L52" s="100">
        <v>10</v>
      </c>
    </row>
    <row r="53" spans="1:19" x14ac:dyDescent="0.3">
      <c r="A53" t="s">
        <v>55</v>
      </c>
      <c r="K53" s="67">
        <f>K52+TIME(0,L52,0)</f>
        <v>0.4236111111111111</v>
      </c>
    </row>
    <row r="54" spans="1:19" x14ac:dyDescent="0.3">
      <c r="A54" t="s">
        <v>56</v>
      </c>
    </row>
    <row r="55" spans="1:19" s="86" customFormat="1" x14ac:dyDescent="0.3">
      <c r="B55" s="14"/>
      <c r="C55" s="14"/>
    </row>
    <row r="56" spans="1:19" x14ac:dyDescent="0.3">
      <c r="A56" t="s">
        <v>116</v>
      </c>
    </row>
    <row r="57" spans="1:19" x14ac:dyDescent="0.3">
      <c r="B57" s="173">
        <v>1</v>
      </c>
      <c r="C57" s="173"/>
      <c r="E57" s="2" t="s">
        <v>86</v>
      </c>
      <c r="F57" s="6"/>
      <c r="G57" s="6"/>
    </row>
    <row r="58" spans="1:19" x14ac:dyDescent="0.3">
      <c r="B58" s="173"/>
      <c r="C58" s="173"/>
      <c r="E58" s="8" t="s">
        <v>87</v>
      </c>
      <c r="F58" s="6"/>
      <c r="G58" s="6"/>
    </row>
    <row r="59" spans="1:19" ht="14.4" customHeight="1" x14ac:dyDescent="0.3">
      <c r="B59" s="173"/>
      <c r="C59" s="173"/>
      <c r="D59" s="69"/>
      <c r="E59" s="24" t="s">
        <v>2</v>
      </c>
    </row>
    <row r="60" spans="1:19" ht="14.4" customHeight="1" x14ac:dyDescent="0.3">
      <c r="A60" t="s">
        <v>112</v>
      </c>
    </row>
    <row r="61" spans="1:19" ht="14.4" customHeight="1" x14ac:dyDescent="0.3">
      <c r="A61" t="s">
        <v>113</v>
      </c>
      <c r="E61" s="10" t="s">
        <v>3</v>
      </c>
      <c r="H61" t="s">
        <v>98</v>
      </c>
    </row>
    <row r="62" spans="1:19" x14ac:dyDescent="0.3">
      <c r="B62" s="174" t="s">
        <v>4</v>
      </c>
      <c r="C62" s="174"/>
      <c r="D62" s="53" t="s">
        <v>5</v>
      </c>
      <c r="E62" s="13" t="s">
        <v>6</v>
      </c>
    </row>
    <row r="63" spans="1:19" x14ac:dyDescent="0.3">
      <c r="B63" s="59">
        <v>0.41666666666666669</v>
      </c>
      <c r="C63" s="59">
        <v>0.5</v>
      </c>
      <c r="D63" s="1">
        <v>10</v>
      </c>
      <c r="E63" s="54" t="s">
        <v>7</v>
      </c>
      <c r="H63" t="s">
        <v>99</v>
      </c>
    </row>
    <row r="64" spans="1:19" x14ac:dyDescent="0.3">
      <c r="B64" s="59">
        <f>B63+TIME(0,$D63,0)</f>
        <v>0.4236111111111111</v>
      </c>
      <c r="C64" s="59">
        <f>C63+TIME(0,$D63,0)</f>
        <v>0.50694444444444442</v>
      </c>
      <c r="D64" s="1">
        <v>10</v>
      </c>
      <c r="E64" s="54" t="s">
        <v>72</v>
      </c>
      <c r="H64" t="s">
        <v>100</v>
      </c>
    </row>
    <row r="65" spans="2:12" x14ac:dyDescent="0.3">
      <c r="B65" s="59">
        <f t="shared" ref="B65:B66" si="6">B64+TIME(0,D64,0)</f>
        <v>0.43055555555555552</v>
      </c>
      <c r="C65" s="59">
        <f t="shared" ref="C65:C66" si="7">C64+TIME(0,$D64,0)</f>
        <v>0.51388888888888884</v>
      </c>
      <c r="D65" s="1">
        <v>15</v>
      </c>
      <c r="E65" s="54" t="s">
        <v>71</v>
      </c>
      <c r="H65" t="s">
        <v>100</v>
      </c>
    </row>
    <row r="66" spans="2:12" x14ac:dyDescent="0.3">
      <c r="B66" s="59">
        <f t="shared" si="6"/>
        <v>0.44097222222222221</v>
      </c>
      <c r="C66" s="59">
        <f t="shared" si="7"/>
        <v>0.52430555555555547</v>
      </c>
      <c r="D66" s="43">
        <v>5</v>
      </c>
      <c r="E66" s="42" t="s">
        <v>92</v>
      </c>
      <c r="H66" t="s">
        <v>99</v>
      </c>
      <c r="L66" s="60"/>
    </row>
    <row r="67" spans="2:12" x14ac:dyDescent="0.3">
      <c r="B67" s="62"/>
      <c r="C67" s="62"/>
      <c r="D67" s="10"/>
      <c r="E67" s="45"/>
      <c r="I67" t="s">
        <v>101</v>
      </c>
      <c r="J67">
        <f>SUMIF(H$63:H$75,"=p",D$63:D$75)</f>
        <v>50</v>
      </c>
    </row>
    <row r="68" spans="2:12" x14ac:dyDescent="0.3">
      <c r="B68" s="62"/>
      <c r="C68" s="62"/>
      <c r="D68" s="10"/>
      <c r="E68" s="46" t="s">
        <v>9</v>
      </c>
      <c r="I68" t="s">
        <v>99</v>
      </c>
      <c r="J68">
        <f>SUMIF(H$63:H$75,"=T",D$63:D$75)</f>
        <v>15</v>
      </c>
    </row>
    <row r="69" spans="2:12" x14ac:dyDescent="0.3">
      <c r="B69" s="63">
        <f>B66+TIME(0,$D66,0)</f>
        <v>0.44444444444444442</v>
      </c>
      <c r="C69" s="63">
        <f>C66+TIME(0,$D66,0)</f>
        <v>0.52777777777777768</v>
      </c>
      <c r="D69" s="44">
        <v>30</v>
      </c>
      <c r="E69" s="47" t="s">
        <v>93</v>
      </c>
      <c r="H69" t="s">
        <v>101</v>
      </c>
      <c r="I69" t="s">
        <v>100</v>
      </c>
      <c r="J69">
        <f>SUMIF(H$63:H$75,"=A",D$63:D$75)</f>
        <v>45</v>
      </c>
    </row>
    <row r="70" spans="2:12" x14ac:dyDescent="0.3">
      <c r="B70" s="63">
        <f>B69+TIME(0,$D69,0)</f>
        <v>0.46527777777777773</v>
      </c>
      <c r="C70" s="63">
        <f>C69+TIME(0,$D69,0)</f>
        <v>0.54861111111111105</v>
      </c>
      <c r="D70" s="1">
        <v>20</v>
      </c>
      <c r="E70" s="47" t="s">
        <v>57</v>
      </c>
      <c r="H70" t="s">
        <v>101</v>
      </c>
    </row>
    <row r="71" spans="2:12" x14ac:dyDescent="0.3">
      <c r="B71" s="62"/>
      <c r="C71" s="64"/>
      <c r="D71" s="11"/>
      <c r="E71" s="4"/>
    </row>
    <row r="72" spans="2:12" x14ac:dyDescent="0.3">
      <c r="B72" s="62"/>
      <c r="C72" s="65"/>
      <c r="D72" s="14"/>
      <c r="E72" s="4" t="s">
        <v>11</v>
      </c>
    </row>
    <row r="73" spans="2:12" x14ac:dyDescent="0.3">
      <c r="B73" s="63">
        <f>B70+TIME(0,$D70,0)</f>
        <v>0.47916666666666663</v>
      </c>
      <c r="C73" s="63">
        <f>C70+TIME(0,$D70,0)</f>
        <v>0.56249999999999989</v>
      </c>
      <c r="D73" s="58">
        <v>10</v>
      </c>
      <c r="E73" s="39" t="s">
        <v>12</v>
      </c>
      <c r="H73" t="s">
        <v>100</v>
      </c>
    </row>
    <row r="74" spans="2:12" x14ac:dyDescent="0.3">
      <c r="B74" s="63">
        <f>B73+TIME(0,$D73,0)</f>
        <v>0.48611111111111105</v>
      </c>
      <c r="C74" s="63">
        <f>C73+TIME(0,$D73,0)</f>
        <v>0.56944444444444431</v>
      </c>
      <c r="D74" s="1">
        <v>5</v>
      </c>
      <c r="E74" s="40" t="s">
        <v>13</v>
      </c>
      <c r="H74" t="s">
        <v>100</v>
      </c>
    </row>
    <row r="75" spans="2:12" x14ac:dyDescent="0.3">
      <c r="B75" s="63">
        <f>B74+TIME(0,$D74,0)</f>
        <v>0.48958333333333326</v>
      </c>
      <c r="C75" s="63">
        <f>C74+TIME(0,$D74,0)</f>
        <v>0.57291666666666652</v>
      </c>
      <c r="D75" s="1">
        <v>5</v>
      </c>
      <c r="E75" s="54" t="s">
        <v>84</v>
      </c>
      <c r="H75" t="s">
        <v>100</v>
      </c>
    </row>
    <row r="76" spans="2:12" hidden="1" x14ac:dyDescent="0.3">
      <c r="C76" s="68" t="s">
        <v>14</v>
      </c>
      <c r="D76" s="10">
        <f>SUM(D63:D75)</f>
        <v>110</v>
      </c>
    </row>
    <row r="78" spans="2:12" x14ac:dyDescent="0.3">
      <c r="C78" s="6"/>
      <c r="D78" s="175" t="s">
        <v>88</v>
      </c>
      <c r="E78" s="175"/>
    </row>
    <row r="79" spans="2:12" x14ac:dyDescent="0.3">
      <c r="C79" s="6"/>
      <c r="D79" s="4"/>
      <c r="E79" s="4"/>
    </row>
    <row r="80" spans="2:12" ht="15" customHeight="1" x14ac:dyDescent="0.5">
      <c r="C80" s="87"/>
      <c r="D80" s="88" t="s">
        <v>66</v>
      </c>
      <c r="E80" s="4"/>
    </row>
    <row r="81" spans="1:6" s="86" customFormat="1" x14ac:dyDescent="0.3">
      <c r="B81" s="14"/>
      <c r="C81" s="14"/>
    </row>
    <row r="82" spans="1:6" x14ac:dyDescent="0.3">
      <c r="A82" t="s">
        <v>73</v>
      </c>
    </row>
    <row r="84" spans="1:6" ht="14.4" customHeight="1" x14ac:dyDescent="0.3"/>
    <row r="85" spans="1:6" ht="14.4" customHeight="1" x14ac:dyDescent="0.3">
      <c r="B85" s="173">
        <v>1</v>
      </c>
      <c r="C85" s="173"/>
      <c r="E85" s="2" t="s">
        <v>0</v>
      </c>
      <c r="F85" s="6"/>
    </row>
    <row r="86" spans="1:6" ht="14.4" customHeight="1" x14ac:dyDescent="0.3">
      <c r="B86" s="173"/>
      <c r="C86" s="173"/>
      <c r="E86" s="8" t="s">
        <v>1</v>
      </c>
      <c r="F86" s="6"/>
    </row>
    <row r="87" spans="1:6" x14ac:dyDescent="0.3">
      <c r="B87" s="173"/>
      <c r="C87" s="173"/>
      <c r="D87" s="69"/>
      <c r="E87" s="24" t="s">
        <v>2</v>
      </c>
    </row>
    <row r="89" spans="1:6" x14ac:dyDescent="0.3">
      <c r="E89" s="10" t="s">
        <v>3</v>
      </c>
    </row>
    <row r="90" spans="1:6" x14ac:dyDescent="0.3">
      <c r="B90" s="174" t="s">
        <v>4</v>
      </c>
      <c r="C90" s="174"/>
      <c r="D90" s="53" t="s">
        <v>5</v>
      </c>
      <c r="E90" s="13" t="s">
        <v>6</v>
      </c>
    </row>
    <row r="91" spans="1:6" x14ac:dyDescent="0.3">
      <c r="B91" s="59">
        <v>0.41666666666666669</v>
      </c>
      <c r="C91" s="59">
        <v>0.5</v>
      </c>
      <c r="D91" s="1">
        <v>10</v>
      </c>
      <c r="E91" s="54" t="s">
        <v>7</v>
      </c>
    </row>
    <row r="92" spans="1:6" x14ac:dyDescent="0.3">
      <c r="B92" s="59">
        <v>0.43055555555555558</v>
      </c>
      <c r="C92" s="59">
        <v>0.52083333333333337</v>
      </c>
      <c r="D92" s="1">
        <v>20</v>
      </c>
      <c r="E92" s="54" t="s">
        <v>77</v>
      </c>
    </row>
    <row r="93" spans="1:6" x14ac:dyDescent="0.3">
      <c r="B93" s="59">
        <v>0.4375</v>
      </c>
      <c r="C93" s="59">
        <v>0.52777777777777779</v>
      </c>
      <c r="D93" s="1">
        <v>10</v>
      </c>
      <c r="E93" s="54" t="s">
        <v>78</v>
      </c>
    </row>
    <row r="94" spans="1:6" x14ac:dyDescent="0.3">
      <c r="B94" s="59">
        <v>0.4513888888888889</v>
      </c>
      <c r="C94" s="61">
        <v>4.1666666666666664E-2</v>
      </c>
      <c r="D94" s="43">
        <v>5</v>
      </c>
      <c r="E94" s="42" t="s">
        <v>8</v>
      </c>
    </row>
    <row r="95" spans="1:6" x14ac:dyDescent="0.3">
      <c r="B95" s="62"/>
      <c r="C95" s="62"/>
      <c r="D95" s="10"/>
      <c r="E95" s="45"/>
    </row>
    <row r="96" spans="1:6" x14ac:dyDescent="0.3">
      <c r="B96" s="62"/>
      <c r="C96" s="62"/>
      <c r="D96" s="10"/>
      <c r="E96" s="46" t="s">
        <v>9</v>
      </c>
    </row>
    <row r="97" spans="2:5" x14ac:dyDescent="0.3">
      <c r="B97" s="63">
        <v>0.4548611111111111</v>
      </c>
      <c r="C97" s="63">
        <v>4.5138888888888888E-2</v>
      </c>
      <c r="D97" s="44">
        <v>30</v>
      </c>
      <c r="E97" s="47" t="s">
        <v>10</v>
      </c>
    </row>
    <row r="98" spans="2:5" x14ac:dyDescent="0.3">
      <c r="B98" s="63">
        <v>0.47569444444444442</v>
      </c>
      <c r="C98" s="59">
        <v>6.5972222222222224E-2</v>
      </c>
      <c r="D98" s="1">
        <v>20</v>
      </c>
      <c r="E98" s="47" t="s">
        <v>57</v>
      </c>
    </row>
    <row r="99" spans="2:5" x14ac:dyDescent="0.3">
      <c r="B99" s="62"/>
      <c r="C99" s="64"/>
      <c r="D99" s="11"/>
      <c r="E99" s="4"/>
    </row>
    <row r="100" spans="2:5" x14ac:dyDescent="0.3">
      <c r="B100" s="62"/>
      <c r="C100" s="65"/>
      <c r="D100" s="14"/>
      <c r="E100" s="4" t="s">
        <v>11</v>
      </c>
    </row>
    <row r="101" spans="2:5" x14ac:dyDescent="0.3">
      <c r="B101" s="63">
        <v>0.48958333333333331</v>
      </c>
      <c r="C101" s="59">
        <v>7.9861111111111105E-2</v>
      </c>
      <c r="D101" s="58">
        <v>10</v>
      </c>
      <c r="E101" s="39" t="s">
        <v>12</v>
      </c>
    </row>
    <row r="102" spans="2:5" x14ac:dyDescent="0.3">
      <c r="B102" s="63">
        <v>0.49652777777777773</v>
      </c>
      <c r="C102" s="59">
        <v>8.6805555555555566E-2</v>
      </c>
      <c r="D102" s="1">
        <v>5</v>
      </c>
      <c r="E102" s="40" t="s">
        <v>13</v>
      </c>
    </row>
    <row r="103" spans="2:5" x14ac:dyDescent="0.3">
      <c r="C103" s="68" t="s">
        <v>14</v>
      </c>
      <c r="D103" s="10">
        <f>SUM(D91:D102)</f>
        <v>110</v>
      </c>
    </row>
    <row r="105" spans="2:5" x14ac:dyDescent="0.3">
      <c r="C105" s="6"/>
      <c r="D105" s="175" t="s">
        <v>24</v>
      </c>
      <c r="E105" s="175"/>
    </row>
    <row r="106" spans="2:5" x14ac:dyDescent="0.3">
      <c r="C106" s="6"/>
      <c r="D106" s="4"/>
      <c r="E106" s="4"/>
    </row>
    <row r="107" spans="2:5" ht="25.8" x14ac:dyDescent="0.5">
      <c r="C107" s="87"/>
      <c r="D107" s="88" t="s">
        <v>66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E10" sqref="E10:F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143</v>
      </c>
      <c r="G1"/>
      <c r="H1"/>
    </row>
    <row r="2" spans="1:10" x14ac:dyDescent="0.3">
      <c r="A2" s="70"/>
      <c r="B2" s="173">
        <v>2</v>
      </c>
      <c r="C2" s="173"/>
      <c r="E2" s="129" t="s">
        <v>136</v>
      </c>
      <c r="G2"/>
      <c r="H2"/>
    </row>
    <row r="3" spans="1:10" x14ac:dyDescent="0.3">
      <c r="A3" s="70"/>
      <c r="B3" s="173"/>
      <c r="C3" s="173"/>
      <c r="E3" s="130" t="s">
        <v>129</v>
      </c>
      <c r="G3"/>
      <c r="H3"/>
    </row>
    <row r="4" spans="1:10" x14ac:dyDescent="0.3">
      <c r="A4" s="71"/>
      <c r="B4" s="173"/>
      <c r="C4" s="173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4" t="s">
        <v>4</v>
      </c>
      <c r="C6" s="174"/>
      <c r="D6" s="53" t="s">
        <v>5</v>
      </c>
      <c r="E6" s="174" t="s">
        <v>6</v>
      </c>
      <c r="F6" s="174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77" t="s">
        <v>160</v>
      </c>
      <c r="F7" s="177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77" t="s">
        <v>148</v>
      </c>
      <c r="F8" s="177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78" t="s">
        <v>133</v>
      </c>
      <c r="F9" s="181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77" t="s">
        <v>171</v>
      </c>
      <c r="F10" s="177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78" t="s">
        <v>169</v>
      </c>
      <c r="F11" s="179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80" t="s">
        <v>147</v>
      </c>
      <c r="F12" s="180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80" t="s">
        <v>134</v>
      </c>
      <c r="F13" s="180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77" t="s">
        <v>95</v>
      </c>
      <c r="F14" s="177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3">
        <v>2</v>
      </c>
      <c r="C30" s="173"/>
      <c r="D30" s="2" t="s">
        <v>86</v>
      </c>
      <c r="E30" s="2"/>
      <c r="F30" s="6"/>
      <c r="G30" s="6"/>
      <c r="H30"/>
    </row>
    <row r="31" spans="1:8" x14ac:dyDescent="0.3">
      <c r="A31" s="70"/>
      <c r="B31" s="173"/>
      <c r="C31" s="173"/>
      <c r="D31" s="8" t="s">
        <v>87</v>
      </c>
      <c r="E31" s="8"/>
      <c r="F31" s="6"/>
      <c r="G31" s="6"/>
      <c r="H31"/>
    </row>
    <row r="32" spans="1:8" x14ac:dyDescent="0.3">
      <c r="A32" s="71"/>
      <c r="B32" s="173"/>
      <c r="C32" s="173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4" t="s">
        <v>4</v>
      </c>
      <c r="C35" s="174"/>
      <c r="D35" s="53" t="s">
        <v>5</v>
      </c>
      <c r="E35" s="126" t="s">
        <v>6</v>
      </c>
      <c r="F35" s="78"/>
      <c r="G35" s="176"/>
      <c r="H35" s="176"/>
      <c r="I35" s="78"/>
      <c r="J35" s="78"/>
      <c r="L35" s="176"/>
      <c r="M35" s="176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3">
        <v>2</v>
      </c>
      <c r="C56" s="173"/>
      <c r="D56" s="2" t="s">
        <v>86</v>
      </c>
      <c r="E56" s="2"/>
      <c r="F56" s="6"/>
      <c r="G56" s="6"/>
      <c r="H56"/>
    </row>
    <row r="57" spans="1:19" x14ac:dyDescent="0.3">
      <c r="A57" s="70"/>
      <c r="B57" s="173"/>
      <c r="C57" s="173"/>
      <c r="D57" s="8" t="s">
        <v>87</v>
      </c>
      <c r="E57" s="8"/>
      <c r="F57" s="6"/>
      <c r="G57" s="6"/>
      <c r="H57"/>
    </row>
    <row r="58" spans="1:19" x14ac:dyDescent="0.3">
      <c r="A58" s="71"/>
      <c r="B58" s="173"/>
      <c r="C58" s="173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90" t="s">
        <v>3</v>
      </c>
      <c r="F60" s="190"/>
      <c r="G60" s="190"/>
      <c r="H60" s="190"/>
      <c r="I60" s="190"/>
      <c r="Q60" t="s">
        <v>98</v>
      </c>
    </row>
    <row r="61" spans="1:19" ht="14.4" customHeight="1" x14ac:dyDescent="0.3">
      <c r="B61" s="174" t="s">
        <v>4</v>
      </c>
      <c r="C61" s="174"/>
      <c r="D61" s="53" t="s">
        <v>5</v>
      </c>
      <c r="E61" s="13" t="s">
        <v>6</v>
      </c>
      <c r="F61" s="12"/>
      <c r="G61" s="185" t="s">
        <v>4</v>
      </c>
      <c r="H61" s="186"/>
      <c r="I61" s="13" t="s">
        <v>5</v>
      </c>
      <c r="J61" s="13" t="s">
        <v>6</v>
      </c>
      <c r="L61" s="185" t="s">
        <v>4</v>
      </c>
      <c r="M61" s="186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7" t="s">
        <v>81</v>
      </c>
      <c r="F62" s="188"/>
      <c r="G62" s="188"/>
      <c r="H62" s="188"/>
      <c r="I62" s="188"/>
      <c r="J62" s="188"/>
      <c r="K62" s="188"/>
      <c r="L62" s="188"/>
      <c r="M62" s="188"/>
      <c r="N62" s="188"/>
      <c r="O62" s="189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90" t="s">
        <v>9</v>
      </c>
      <c r="F64" s="190"/>
      <c r="G64" s="190"/>
      <c r="H64" s="190"/>
      <c r="I64" s="190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91" t="s">
        <v>16</v>
      </c>
      <c r="C65" s="191"/>
      <c r="D65" s="191"/>
      <c r="E65" s="191"/>
      <c r="F65" s="22"/>
      <c r="G65" s="191" t="s">
        <v>17</v>
      </c>
      <c r="H65" s="191"/>
      <c r="I65" s="191"/>
      <c r="J65" s="191"/>
      <c r="K65" s="23"/>
      <c r="L65" s="191" t="s">
        <v>53</v>
      </c>
      <c r="M65" s="191"/>
      <c r="N65" s="191"/>
      <c r="O65" s="191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92" t="s">
        <v>11</v>
      </c>
      <c r="F72" s="192"/>
      <c r="G72" s="192"/>
      <c r="H72" s="192"/>
      <c r="I72" s="192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93" t="s">
        <v>58</v>
      </c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7" t="s">
        <v>95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9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5" t="s">
        <v>88</v>
      </c>
      <c r="E77" s="175"/>
      <c r="F77" s="175"/>
      <c r="G77" s="175"/>
      <c r="H77" s="175"/>
      <c r="I77" s="175"/>
      <c r="J77" s="175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3">
        <v>2</v>
      </c>
      <c r="C86" s="173"/>
      <c r="D86" s="2" t="s">
        <v>0</v>
      </c>
      <c r="E86" s="2"/>
      <c r="F86" s="6"/>
      <c r="G86" s="6"/>
      <c r="H86"/>
    </row>
    <row r="87" spans="1:15" x14ac:dyDescent="0.3">
      <c r="B87" s="173"/>
      <c r="C87" s="173"/>
      <c r="D87" s="8" t="s">
        <v>1</v>
      </c>
      <c r="E87" s="8"/>
      <c r="F87" s="6"/>
      <c r="G87" s="6"/>
      <c r="H87"/>
    </row>
    <row r="88" spans="1:15" x14ac:dyDescent="0.3">
      <c r="B88" s="173"/>
      <c r="C88" s="173"/>
      <c r="D88" s="24" t="s">
        <v>2</v>
      </c>
      <c r="E88" s="24"/>
      <c r="G88"/>
      <c r="H88"/>
    </row>
    <row r="90" spans="1:15" x14ac:dyDescent="0.3">
      <c r="E90" s="190" t="s">
        <v>3</v>
      </c>
      <c r="F90" s="190"/>
      <c r="G90" s="190"/>
      <c r="H90" s="190"/>
      <c r="I90" s="190"/>
    </row>
    <row r="91" spans="1:15" x14ac:dyDescent="0.3">
      <c r="B91" s="174" t="s">
        <v>4</v>
      </c>
      <c r="C91" s="174"/>
      <c r="D91" s="53" t="s">
        <v>5</v>
      </c>
      <c r="E91" s="13" t="s">
        <v>6</v>
      </c>
      <c r="F91" s="12"/>
      <c r="G91" s="185" t="s">
        <v>4</v>
      </c>
      <c r="H91" s="186"/>
      <c r="I91" s="13" t="s">
        <v>5</v>
      </c>
      <c r="J91" s="13" t="s">
        <v>6</v>
      </c>
      <c r="L91" s="185" t="s">
        <v>4</v>
      </c>
      <c r="M91" s="186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7" t="s">
        <v>15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9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90" t="s">
        <v>9</v>
      </c>
      <c r="F94" s="190"/>
      <c r="G94" s="190"/>
      <c r="H94" s="190"/>
      <c r="I94" s="190"/>
      <c r="J94" s="4"/>
      <c r="M94" s="67"/>
      <c r="N94" s="67"/>
    </row>
    <row r="95" spans="1:15" ht="15.6" x14ac:dyDescent="0.3">
      <c r="B95" s="191" t="s">
        <v>16</v>
      </c>
      <c r="C95" s="191"/>
      <c r="D95" s="191"/>
      <c r="E95" s="191"/>
      <c r="F95" s="22"/>
      <c r="G95" s="191" t="s">
        <v>17</v>
      </c>
      <c r="H95" s="191"/>
      <c r="I95" s="191"/>
      <c r="J95" s="191"/>
      <c r="K95" s="23"/>
      <c r="L95" s="191" t="s">
        <v>53</v>
      </c>
      <c r="M95" s="191"/>
      <c r="N95" s="191"/>
      <c r="O95" s="191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92" t="s">
        <v>11</v>
      </c>
      <c r="F101" s="192"/>
      <c r="G101" s="192"/>
      <c r="H101" s="192"/>
      <c r="I101" s="192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93" t="s">
        <v>58</v>
      </c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2" t="s">
        <v>23</v>
      </c>
      <c r="F103" s="183"/>
      <c r="G103" s="183"/>
      <c r="H103" s="183"/>
      <c r="I103" s="183"/>
      <c r="J103" s="183"/>
      <c r="K103" s="183"/>
      <c r="L103" s="183"/>
      <c r="M103" s="183"/>
      <c r="N103" s="183"/>
      <c r="O103" s="184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T22" sqref="T22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143</v>
      </c>
      <c r="B1" s="10"/>
      <c r="C1" s="10"/>
    </row>
    <row r="2" spans="1:34" customFormat="1" x14ac:dyDescent="0.3">
      <c r="A2" s="16"/>
      <c r="B2" s="204">
        <v>3</v>
      </c>
      <c r="C2" s="204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4"/>
      <c r="C3" s="204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4"/>
      <c r="C4" s="204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5" t="s">
        <v>4</v>
      </c>
      <c r="C6" s="206"/>
      <c r="D6" s="55" t="s">
        <v>5</v>
      </c>
      <c r="E6" s="89" t="s">
        <v>6</v>
      </c>
      <c r="F6" s="19"/>
      <c r="G6" s="207" t="s">
        <v>4</v>
      </c>
      <c r="H6" s="207"/>
      <c r="I6" s="89" t="s">
        <v>5</v>
      </c>
      <c r="J6" s="89" t="s">
        <v>6</v>
      </c>
      <c r="K6" s="16"/>
      <c r="L6" s="208" t="s">
        <v>4</v>
      </c>
      <c r="M6" s="209"/>
      <c r="N6" s="89" t="s">
        <v>5</v>
      </c>
      <c r="O6" s="89" t="s">
        <v>6</v>
      </c>
      <c r="P6" s="148"/>
      <c r="Q6" s="210"/>
      <c r="R6" s="210"/>
      <c r="S6" s="77"/>
      <c r="T6" s="77"/>
      <c r="U6" s="16"/>
      <c r="V6" s="210"/>
      <c r="W6" s="210"/>
      <c r="X6" s="77"/>
      <c r="Y6" s="77"/>
      <c r="Z6" s="77"/>
      <c r="AA6" s="210"/>
      <c r="AB6" s="210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97" t="s">
        <v>27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98" t="s">
        <v>161</v>
      </c>
      <c r="F8" s="199"/>
      <c r="G8" s="199"/>
      <c r="H8" s="199"/>
      <c r="I8" s="199"/>
      <c r="J8" s="199"/>
      <c r="K8" s="199"/>
      <c r="L8" s="199"/>
      <c r="M8" s="199"/>
      <c r="N8" s="199"/>
      <c r="O8" s="200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4" t="s">
        <v>29</v>
      </c>
      <c r="C10" s="195"/>
      <c r="D10" s="195"/>
      <c r="E10" s="196"/>
      <c r="F10" s="29"/>
      <c r="G10" s="194" t="s">
        <v>140</v>
      </c>
      <c r="H10" s="195"/>
      <c r="I10" s="195"/>
      <c r="J10" s="196"/>
      <c r="K10" s="30"/>
      <c r="L10" s="194" t="s">
        <v>91</v>
      </c>
      <c r="M10" s="195"/>
      <c r="N10" s="195"/>
      <c r="O10" s="196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164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172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172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172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138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173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4" t="s">
        <v>52</v>
      </c>
      <c r="C15" s="195"/>
      <c r="D15" s="195"/>
      <c r="E15" s="196"/>
      <c r="F15" s="27"/>
      <c r="G15" s="194" t="s">
        <v>141</v>
      </c>
      <c r="H15" s="195"/>
      <c r="I15" s="195"/>
      <c r="J15" s="196"/>
      <c r="K15" s="32"/>
      <c r="L15" s="194" t="s">
        <v>139</v>
      </c>
      <c r="M15" s="195"/>
      <c r="N15" s="195"/>
      <c r="O15" s="196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172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138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172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164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172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01" t="s">
        <v>84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3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150</v>
      </c>
    </row>
    <row r="30" spans="1:34" customFormat="1" x14ac:dyDescent="0.3">
      <c r="B30" s="10"/>
      <c r="C30" s="10"/>
      <c r="E30" t="s">
        <v>151</v>
      </c>
    </row>
    <row r="31" spans="1:34" customFormat="1" x14ac:dyDescent="0.3">
      <c r="B31" s="10"/>
      <c r="C31" s="10"/>
      <c r="E31" t="s">
        <v>152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3">
        <v>3</v>
      </c>
      <c r="C39" s="173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3"/>
      <c r="C40" s="173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3"/>
      <c r="C41" s="173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5" t="s">
        <v>4</v>
      </c>
      <c r="C44" s="206"/>
      <c r="D44" s="53" t="s">
        <v>5</v>
      </c>
      <c r="E44" s="89" t="s">
        <v>6</v>
      </c>
      <c r="F44" s="19"/>
      <c r="G44" s="205" t="s">
        <v>4</v>
      </c>
      <c r="H44" s="206"/>
      <c r="I44" s="13" t="s">
        <v>5</v>
      </c>
      <c r="J44" s="89" t="s">
        <v>6</v>
      </c>
      <c r="L44" s="205" t="s">
        <v>4</v>
      </c>
      <c r="M44" s="206"/>
      <c r="N44" s="13" t="s">
        <v>5</v>
      </c>
      <c r="O44" s="89" t="s">
        <v>6</v>
      </c>
      <c r="P44" s="19"/>
      <c r="Q44" s="205" t="s">
        <v>4</v>
      </c>
      <c r="R44" s="206"/>
      <c r="S44" s="13" t="s">
        <v>5</v>
      </c>
      <c r="T44" s="89" t="s">
        <v>6</v>
      </c>
      <c r="V44" s="205" t="s">
        <v>4</v>
      </c>
      <c r="W44" s="206"/>
      <c r="X44" s="13" t="s">
        <v>5</v>
      </c>
      <c r="Y44" s="89" t="s">
        <v>6</v>
      </c>
      <c r="Z44" s="77"/>
      <c r="AA44" s="205" t="s">
        <v>4</v>
      </c>
      <c r="AB44" s="206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4" t="s">
        <v>27</v>
      </c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6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7" t="s">
        <v>79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9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211" t="s">
        <v>29</v>
      </c>
      <c r="C49" s="212"/>
      <c r="D49" s="212"/>
      <c r="E49" s="213"/>
      <c r="F49" s="29"/>
      <c r="G49" s="211" t="s">
        <v>52</v>
      </c>
      <c r="H49" s="212"/>
      <c r="I49" s="212"/>
      <c r="J49" s="213"/>
      <c r="K49" s="30"/>
      <c r="L49" s="211" t="s">
        <v>30</v>
      </c>
      <c r="M49" s="212"/>
      <c r="N49" s="212"/>
      <c r="O49" s="213"/>
      <c r="P49" s="29"/>
      <c r="Q49" s="211" t="s">
        <v>50</v>
      </c>
      <c r="R49" s="212"/>
      <c r="S49" s="212"/>
      <c r="T49" s="213"/>
      <c r="V49" s="211" t="s">
        <v>91</v>
      </c>
      <c r="W49" s="212"/>
      <c r="X49" s="212"/>
      <c r="Y49" s="213"/>
      <c r="Z49" s="29"/>
      <c r="AA49" s="211" t="s">
        <v>91</v>
      </c>
      <c r="AB49" s="212"/>
      <c r="AC49" s="212"/>
      <c r="AD49" s="213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25" t="s">
        <v>11</v>
      </c>
      <c r="F54" s="225"/>
      <c r="G54" s="225"/>
      <c r="H54" s="225"/>
      <c r="I54" s="225"/>
      <c r="J54" s="225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22" t="s">
        <v>84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4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5" t="s">
        <v>88</v>
      </c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3">
        <v>3</v>
      </c>
      <c r="C68" s="173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3"/>
      <c r="C69" s="173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3"/>
      <c r="C70" s="173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21" t="s">
        <v>4</v>
      </c>
      <c r="C73" s="221"/>
      <c r="D73" s="53" t="s">
        <v>5</v>
      </c>
      <c r="E73" s="89" t="s">
        <v>6</v>
      </c>
      <c r="F73" s="19"/>
      <c r="G73" s="208" t="s">
        <v>4</v>
      </c>
      <c r="H73" s="209"/>
      <c r="I73" s="13" t="s">
        <v>5</v>
      </c>
      <c r="J73" s="89" t="s">
        <v>6</v>
      </c>
      <c r="L73" s="207" t="s">
        <v>4</v>
      </c>
      <c r="M73" s="207"/>
      <c r="N73" s="13" t="s">
        <v>5</v>
      </c>
      <c r="O73" s="89" t="s">
        <v>6</v>
      </c>
      <c r="P73" s="19"/>
      <c r="Q73" s="208" t="s">
        <v>4</v>
      </c>
      <c r="R73" s="209"/>
      <c r="S73" s="13" t="s">
        <v>5</v>
      </c>
      <c r="T73" s="89" t="s">
        <v>6</v>
      </c>
      <c r="V73" s="208" t="s">
        <v>4</v>
      </c>
      <c r="W73" s="209"/>
      <c r="X73" s="13" t="s">
        <v>5</v>
      </c>
      <c r="Y73" s="89" t="s">
        <v>6</v>
      </c>
      <c r="Z73" s="77"/>
      <c r="AA73" s="208" t="s">
        <v>4</v>
      </c>
      <c r="AB73" s="209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20" t="s">
        <v>27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20" t="s">
        <v>28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211" t="s">
        <v>29</v>
      </c>
      <c r="C78" s="212"/>
      <c r="D78" s="212"/>
      <c r="E78" s="213"/>
      <c r="F78" s="29"/>
      <c r="G78" s="211" t="s">
        <v>52</v>
      </c>
      <c r="H78" s="212"/>
      <c r="I78" s="212"/>
      <c r="J78" s="213"/>
      <c r="K78" s="30"/>
      <c r="L78" s="211" t="s">
        <v>30</v>
      </c>
      <c r="M78" s="212"/>
      <c r="N78" s="212"/>
      <c r="O78" s="213"/>
      <c r="P78" s="29"/>
      <c r="Q78" s="211" t="s">
        <v>50</v>
      </c>
      <c r="R78" s="212"/>
      <c r="S78" s="212"/>
      <c r="T78" s="213"/>
      <c r="U78" s="21"/>
      <c r="V78" s="211" t="s">
        <v>51</v>
      </c>
      <c r="W78" s="212"/>
      <c r="X78" s="212"/>
      <c r="Y78" s="213"/>
      <c r="Z78" s="29"/>
      <c r="AA78" s="211" t="s">
        <v>51</v>
      </c>
      <c r="AB78" s="212"/>
      <c r="AC78" s="212"/>
      <c r="AD78" s="213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5" t="s">
        <v>24</v>
      </c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N14" sqref="N1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5.2187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5.2187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143</v>
      </c>
      <c r="B1" s="10"/>
      <c r="C1" s="10"/>
    </row>
    <row r="2" spans="1:32" customFormat="1" x14ac:dyDescent="0.3">
      <c r="A2" s="16"/>
      <c r="B2" s="173">
        <v>4</v>
      </c>
      <c r="C2" s="173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3"/>
      <c r="C3" s="173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3"/>
      <c r="C4" s="173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21" t="s">
        <v>4</v>
      </c>
      <c r="C6" s="221"/>
      <c r="D6" s="53" t="s">
        <v>5</v>
      </c>
      <c r="E6" s="55" t="s">
        <v>6</v>
      </c>
      <c r="F6" s="19"/>
      <c r="G6" s="205" t="s">
        <v>4</v>
      </c>
      <c r="H6" s="206"/>
      <c r="I6" s="53" t="s">
        <v>5</v>
      </c>
      <c r="J6" s="55" t="s">
        <v>6</v>
      </c>
      <c r="K6" s="16"/>
      <c r="L6" s="210"/>
      <c r="M6" s="210"/>
      <c r="N6" s="78"/>
      <c r="O6" s="77"/>
      <c r="P6" s="77"/>
      <c r="Q6" s="210"/>
      <c r="R6" s="210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197" t="s">
        <v>165</v>
      </c>
      <c r="F7" s="197"/>
      <c r="G7" s="197"/>
      <c r="H7" s="197"/>
      <c r="I7" s="197"/>
      <c r="J7" s="197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26" t="s">
        <v>29</v>
      </c>
      <c r="C9" s="227"/>
      <c r="D9" s="227"/>
      <c r="E9" s="228"/>
      <c r="F9" s="20"/>
      <c r="G9" s="226" t="s">
        <v>52</v>
      </c>
      <c r="H9" s="227"/>
      <c r="I9" s="227"/>
      <c r="J9" s="228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164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174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174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26" t="s">
        <v>30</v>
      </c>
      <c r="C13" s="227"/>
      <c r="D13" s="227"/>
      <c r="E13" s="228"/>
      <c r="F13" s="27"/>
      <c r="G13" s="226" t="s">
        <v>37</v>
      </c>
      <c r="H13" s="227"/>
      <c r="I13" s="227"/>
      <c r="J13" s="228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174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174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164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3">
        <v>4</v>
      </c>
      <c r="C37" s="173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3"/>
      <c r="C38" s="173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3"/>
      <c r="C39" s="173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21" t="s">
        <v>4</v>
      </c>
      <c r="C41" s="221"/>
      <c r="D41" s="53" t="s">
        <v>5</v>
      </c>
      <c r="E41" s="55" t="s">
        <v>6</v>
      </c>
      <c r="F41" s="19"/>
      <c r="G41" s="205" t="s">
        <v>4</v>
      </c>
      <c r="H41" s="206"/>
      <c r="I41" s="53" t="s">
        <v>5</v>
      </c>
      <c r="J41" s="55" t="s">
        <v>6</v>
      </c>
      <c r="L41" s="221" t="s">
        <v>4</v>
      </c>
      <c r="M41" s="221"/>
      <c r="N41" s="53" t="s">
        <v>5</v>
      </c>
      <c r="O41" s="55" t="s">
        <v>6</v>
      </c>
      <c r="P41" s="19"/>
      <c r="Q41" s="205" t="s">
        <v>4</v>
      </c>
      <c r="R41" s="206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9" t="s">
        <v>49</v>
      </c>
      <c r="J43" s="229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30" t="s">
        <v>29</v>
      </c>
      <c r="C44" s="231"/>
      <c r="D44" s="231"/>
      <c r="E44" s="232"/>
      <c r="F44" s="20"/>
      <c r="G44" s="230" t="s">
        <v>52</v>
      </c>
      <c r="H44" s="231"/>
      <c r="I44" s="231"/>
      <c r="J44" s="232"/>
      <c r="L44" s="230" t="s">
        <v>30</v>
      </c>
      <c r="M44" s="231"/>
      <c r="N44" s="231"/>
      <c r="O44" s="232"/>
      <c r="P44" s="20"/>
      <c r="Q44" s="230" t="s">
        <v>37</v>
      </c>
      <c r="R44" s="231"/>
      <c r="S44" s="231"/>
      <c r="T44" s="232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5">
        <v>0.41666666666666669</v>
      </c>
      <c r="H45" s="235">
        <v>0.5</v>
      </c>
      <c r="I45" s="233">
        <v>45</v>
      </c>
      <c r="J45" s="234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5">
        <v>0.41666666666666669</v>
      </c>
      <c r="R45" s="235">
        <v>0.5</v>
      </c>
      <c r="S45" s="237">
        <v>55</v>
      </c>
      <c r="T45" s="239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6"/>
      <c r="H46" s="236"/>
      <c r="I46" s="233"/>
      <c r="J46" s="234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6"/>
      <c r="R46" s="236"/>
      <c r="S46" s="238"/>
      <c r="T46" s="240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25" t="s">
        <v>11</v>
      </c>
      <c r="E49" s="225"/>
      <c r="F49" s="225"/>
      <c r="G49" s="225"/>
      <c r="H49" s="225"/>
      <c r="I49" s="225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22" t="s">
        <v>84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4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5" t="s">
        <v>88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3">
        <v>4</v>
      </c>
      <c r="C62" s="173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3"/>
      <c r="C63" s="173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3"/>
      <c r="C64" s="173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21" t="s">
        <v>4</v>
      </c>
      <c r="C66" s="221"/>
      <c r="D66" s="53" t="s">
        <v>5</v>
      </c>
      <c r="E66" s="55" t="s">
        <v>6</v>
      </c>
      <c r="F66" s="19"/>
      <c r="G66" s="205" t="s">
        <v>4</v>
      </c>
      <c r="H66" s="206"/>
      <c r="I66" s="53" t="s">
        <v>5</v>
      </c>
      <c r="J66" s="55" t="s">
        <v>6</v>
      </c>
      <c r="L66" s="221" t="s">
        <v>4</v>
      </c>
      <c r="M66" s="221"/>
      <c r="N66" s="53" t="s">
        <v>5</v>
      </c>
      <c r="O66" s="55" t="s">
        <v>6</v>
      </c>
      <c r="P66" s="19"/>
      <c r="Q66" s="205" t="s">
        <v>4</v>
      </c>
      <c r="R66" s="206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9" t="s">
        <v>49</v>
      </c>
      <c r="J68" s="229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30" t="s">
        <v>29</v>
      </c>
      <c r="C69" s="231"/>
      <c r="D69" s="231"/>
      <c r="E69" s="232"/>
      <c r="F69" s="20"/>
      <c r="G69" s="230" t="s">
        <v>52</v>
      </c>
      <c r="H69" s="231"/>
      <c r="I69" s="231"/>
      <c r="J69" s="232"/>
      <c r="K69" s="21"/>
      <c r="L69" s="230" t="s">
        <v>30</v>
      </c>
      <c r="M69" s="231"/>
      <c r="N69" s="231"/>
      <c r="O69" s="232"/>
      <c r="P69" s="20"/>
      <c r="Q69" s="230" t="s">
        <v>37</v>
      </c>
      <c r="R69" s="231"/>
      <c r="S69" s="231"/>
      <c r="T69" s="232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42">
        <v>0.4236111111111111</v>
      </c>
      <c r="H70" s="242">
        <v>0.51388888888888895</v>
      </c>
      <c r="I70" s="233">
        <v>45</v>
      </c>
      <c r="J70" s="234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43"/>
      <c r="H71" s="243"/>
      <c r="I71" s="233"/>
      <c r="J71" s="234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41">
        <v>0.46180555555555558</v>
      </c>
      <c r="R71" s="241">
        <v>5.2083333333333336E-2</v>
      </c>
      <c r="S71" s="233">
        <v>45</v>
      </c>
      <c r="T71" s="234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41"/>
      <c r="R72" s="241"/>
      <c r="S72" s="233"/>
      <c r="T72" s="234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5" t="s">
        <v>24</v>
      </c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7:J7"/>
    <mergeCell ref="B9:E9"/>
    <mergeCell ref="G9:J9"/>
    <mergeCell ref="B13:E13"/>
    <mergeCell ref="G13:J13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143</v>
      </c>
    </row>
    <row r="2" spans="1:10" x14ac:dyDescent="0.3">
      <c r="B2" s="173">
        <v>5</v>
      </c>
      <c r="C2" s="173"/>
      <c r="E2" s="129" t="s">
        <v>136</v>
      </c>
      <c r="G2" s="6"/>
    </row>
    <row r="3" spans="1:10" x14ac:dyDescent="0.3">
      <c r="B3" s="173"/>
      <c r="C3" s="173"/>
      <c r="E3" s="130" t="s">
        <v>129</v>
      </c>
      <c r="G3" s="6"/>
    </row>
    <row r="4" spans="1:10" x14ac:dyDescent="0.3">
      <c r="B4" s="173"/>
      <c r="C4" s="173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4" t="s">
        <v>4</v>
      </c>
      <c r="C6" s="174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144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156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H18" sqref="H18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143</v>
      </c>
    </row>
    <row r="2" spans="1:10" x14ac:dyDescent="0.3">
      <c r="B2" s="173">
        <v>6</v>
      </c>
      <c r="C2" s="173"/>
      <c r="E2" s="129" t="s">
        <v>136</v>
      </c>
      <c r="G2" s="6"/>
    </row>
    <row r="3" spans="1:10" x14ac:dyDescent="0.3">
      <c r="B3" s="173"/>
      <c r="C3" s="173"/>
      <c r="E3" s="130" t="s">
        <v>129</v>
      </c>
      <c r="G3" s="6"/>
    </row>
    <row r="4" spans="1:10" x14ac:dyDescent="0.3">
      <c r="B4" s="173"/>
      <c r="C4" s="173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4" t="s">
        <v>4</v>
      </c>
      <c r="C6" s="174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175</v>
      </c>
      <c r="H8" t="s">
        <v>99</v>
      </c>
      <c r="I8" t="s">
        <v>99</v>
      </c>
      <c r="J8">
        <f>SUMIF(H$7:H$11,"=T",D$7:D$11)</f>
        <v>15</v>
      </c>
    </row>
    <row r="9" spans="1:10" ht="59.4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176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166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3">
        <v>5</v>
      </c>
      <c r="C36" s="173"/>
      <c r="D36" s="2" t="s">
        <v>86</v>
      </c>
      <c r="E36" s="2"/>
      <c r="F36" s="6"/>
      <c r="G36" s="6"/>
    </row>
    <row r="37" spans="1:14" x14ac:dyDescent="0.3">
      <c r="B37" s="173"/>
      <c r="C37" s="173"/>
      <c r="D37" s="8" t="s">
        <v>87</v>
      </c>
      <c r="E37" s="8"/>
      <c r="F37" s="6"/>
      <c r="G37" s="6"/>
    </row>
    <row r="38" spans="1:14" x14ac:dyDescent="0.3">
      <c r="A38" t="s">
        <v>112</v>
      </c>
      <c r="B38" s="173"/>
      <c r="C38" s="173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4" t="s">
        <v>4</v>
      </c>
      <c r="C40" s="174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5" t="s">
        <v>88</v>
      </c>
      <c r="E48" s="175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3">
        <v>5</v>
      </c>
      <c r="C57" s="173"/>
      <c r="D57" s="2" t="s">
        <v>0</v>
      </c>
      <c r="E57" s="2"/>
    </row>
    <row r="58" spans="1:12" x14ac:dyDescent="0.3">
      <c r="B58" s="173"/>
      <c r="C58" s="173"/>
      <c r="D58" s="8" t="s">
        <v>1</v>
      </c>
      <c r="E58" s="8"/>
    </row>
    <row r="59" spans="1:12" x14ac:dyDescent="0.3">
      <c r="B59" s="173"/>
      <c r="C59" s="173"/>
      <c r="D59" s="24" t="s">
        <v>2</v>
      </c>
      <c r="E59" s="24"/>
    </row>
    <row r="61" spans="1:12" x14ac:dyDescent="0.3">
      <c r="B61" s="174" t="s">
        <v>4</v>
      </c>
      <c r="C61" s="174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5" t="s">
        <v>24</v>
      </c>
      <c r="E68" s="175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L10" sqref="L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6.5546875" customWidth="1"/>
  </cols>
  <sheetData>
    <row r="1" spans="1:10" x14ac:dyDescent="0.3">
      <c r="A1" t="s">
        <v>143</v>
      </c>
    </row>
    <row r="2" spans="1:10" x14ac:dyDescent="0.3">
      <c r="B2" s="173">
        <v>7</v>
      </c>
      <c r="C2" s="173"/>
      <c r="E2" s="129" t="s">
        <v>136</v>
      </c>
      <c r="F2" s="6"/>
      <c r="G2" s="6"/>
    </row>
    <row r="3" spans="1:10" x14ac:dyDescent="0.3">
      <c r="B3" s="173"/>
      <c r="C3" s="173"/>
      <c r="E3" s="130" t="s">
        <v>129</v>
      </c>
      <c r="F3" s="6"/>
      <c r="G3" s="6"/>
    </row>
    <row r="4" spans="1:10" x14ac:dyDescent="0.3">
      <c r="B4" s="173"/>
      <c r="C4" s="173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4" t="s">
        <v>4</v>
      </c>
      <c r="C6" s="174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163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177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167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154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153</v>
      </c>
    </row>
    <row r="16" spans="1:10" x14ac:dyDescent="0.3">
      <c r="B16" s="51"/>
    </row>
    <row r="36" spans="1:9" x14ac:dyDescent="0.3">
      <c r="B36" s="173">
        <v>6</v>
      </c>
      <c r="C36" s="173"/>
      <c r="D36" s="2" t="s">
        <v>86</v>
      </c>
      <c r="E36" s="2"/>
      <c r="F36" s="6"/>
      <c r="G36" s="6"/>
    </row>
    <row r="37" spans="1:9" x14ac:dyDescent="0.3">
      <c r="B37" s="173"/>
      <c r="C37" s="173"/>
      <c r="D37" s="8" t="s">
        <v>87</v>
      </c>
      <c r="E37" s="8"/>
      <c r="F37" s="6"/>
      <c r="G37" s="6"/>
    </row>
    <row r="38" spans="1:9" x14ac:dyDescent="0.3">
      <c r="A38" t="s">
        <v>112</v>
      </c>
      <c r="B38" s="173"/>
      <c r="C38" s="173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4" t="s">
        <v>4</v>
      </c>
      <c r="C40" s="174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3">
        <v>6</v>
      </c>
      <c r="C57" s="173"/>
      <c r="D57" s="2" t="s">
        <v>0</v>
      </c>
      <c r="E57" s="2"/>
    </row>
    <row r="58" spans="1:5" x14ac:dyDescent="0.3">
      <c r="B58" s="173"/>
      <c r="C58" s="173"/>
      <c r="D58" s="8" t="s">
        <v>1</v>
      </c>
      <c r="E58" s="8"/>
    </row>
    <row r="59" spans="1:5" x14ac:dyDescent="0.3">
      <c r="B59" s="173"/>
      <c r="C59" s="173"/>
      <c r="D59" s="24" t="s">
        <v>2</v>
      </c>
      <c r="E59" s="24"/>
    </row>
    <row r="61" spans="1:5" x14ac:dyDescent="0.3">
      <c r="B61" s="244" t="s">
        <v>4</v>
      </c>
      <c r="C61" s="245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="140" zoomScaleNormal="140" workbookViewId="0">
      <selection activeCell="D11" sqref="D1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143</v>
      </c>
    </row>
    <row r="2" spans="1:10" x14ac:dyDescent="0.3">
      <c r="B2" s="173">
        <v>8</v>
      </c>
      <c r="C2" s="173"/>
      <c r="E2" s="129" t="s">
        <v>136</v>
      </c>
      <c r="F2" s="6"/>
      <c r="G2" s="6"/>
    </row>
    <row r="3" spans="1:10" x14ac:dyDescent="0.3">
      <c r="B3" s="173"/>
      <c r="C3" s="173"/>
      <c r="E3" s="130" t="s">
        <v>129</v>
      </c>
      <c r="F3" s="6"/>
      <c r="G3" s="6"/>
    </row>
    <row r="4" spans="1:10" x14ac:dyDescent="0.3">
      <c r="B4" s="173"/>
      <c r="C4" s="173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4" t="s">
        <v>4</v>
      </c>
      <c r="C6" s="174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30</v>
      </c>
      <c r="E7" s="136" t="s">
        <v>162</v>
      </c>
      <c r="H7" t="s">
        <v>99</v>
      </c>
    </row>
    <row r="8" spans="1:10" ht="46.8" customHeight="1" x14ac:dyDescent="0.3">
      <c r="B8" s="82">
        <f>B7+TIME(0,D7,0)</f>
        <v>0.4375</v>
      </c>
      <c r="C8" s="82">
        <f>C7+TIME(0,D7,0)</f>
        <v>0.52083333333333337</v>
      </c>
      <c r="D8" s="37">
        <v>75</v>
      </c>
      <c r="E8" s="133" t="s">
        <v>137</v>
      </c>
      <c r="H8" s="79" t="s">
        <v>101</v>
      </c>
    </row>
    <row r="9" spans="1:10" x14ac:dyDescent="0.3">
      <c r="B9" s="82">
        <f>B8+TIME(0,D8,0)</f>
        <v>0.48958333333333331</v>
      </c>
      <c r="C9" s="82">
        <f>C8+TIME(0,D8,0)</f>
        <v>0.57291666666666674</v>
      </c>
      <c r="D9" s="37">
        <v>5</v>
      </c>
      <c r="E9" s="136" t="s">
        <v>84</v>
      </c>
      <c r="H9" t="s">
        <v>100</v>
      </c>
      <c r="I9" t="s">
        <v>101</v>
      </c>
      <c r="J9">
        <f>SUMIF(H$7:H$9,"=P",D$7:D$9)</f>
        <v>75</v>
      </c>
    </row>
    <row r="10" spans="1:10" hidden="1" x14ac:dyDescent="0.3">
      <c r="C10" s="68" t="s">
        <v>14</v>
      </c>
      <c r="D10" s="10">
        <f>SUM(D7:D9)</f>
        <v>110</v>
      </c>
      <c r="E10" s="10"/>
      <c r="I10" t="s">
        <v>99</v>
      </c>
      <c r="J10">
        <f>SUMIF(H$7:H$9,"=t",D$7:D$9)</f>
        <v>30</v>
      </c>
    </row>
    <row r="11" spans="1:10" x14ac:dyDescent="0.3">
      <c r="I11" t="s">
        <v>99</v>
      </c>
      <c r="J11">
        <f>SUMIF(H$7:H$9,"=T",D$7:D$9)</f>
        <v>30</v>
      </c>
    </row>
    <row r="12" spans="1:10" x14ac:dyDescent="0.3">
      <c r="D12" s="246"/>
      <c r="E12" s="246"/>
      <c r="F12" s="6"/>
      <c r="I12" t="s">
        <v>100</v>
      </c>
      <c r="J12">
        <f>SUMIF(H$7:H$9,"=A",D$7:D$9)</f>
        <v>5</v>
      </c>
    </row>
    <row r="37" spans="1:10" x14ac:dyDescent="0.3">
      <c r="B37" s="173">
        <v>7</v>
      </c>
      <c r="C37" s="173"/>
      <c r="D37" s="2" t="s">
        <v>86</v>
      </c>
      <c r="E37" s="2"/>
      <c r="F37" s="6"/>
      <c r="G37" s="6"/>
    </row>
    <row r="38" spans="1:10" x14ac:dyDescent="0.3">
      <c r="B38" s="173"/>
      <c r="C38" s="173"/>
      <c r="D38" s="8" t="s">
        <v>87</v>
      </c>
      <c r="E38" s="8"/>
      <c r="F38" s="6"/>
      <c r="G38" s="6"/>
    </row>
    <row r="39" spans="1:10" x14ac:dyDescent="0.3">
      <c r="A39" t="s">
        <v>112</v>
      </c>
      <c r="B39" s="173"/>
      <c r="C39" s="173"/>
      <c r="D39" s="24" t="s">
        <v>2</v>
      </c>
      <c r="E39" s="24"/>
      <c r="F39" s="83"/>
      <c r="G39" s="83"/>
    </row>
    <row r="40" spans="1:10" x14ac:dyDescent="0.3">
      <c r="A40" t="s">
        <v>114</v>
      </c>
      <c r="D40" s="10"/>
      <c r="E40" s="10"/>
      <c r="G40" t="s">
        <v>98</v>
      </c>
    </row>
    <row r="41" spans="1:10" x14ac:dyDescent="0.3">
      <c r="B41" s="174" t="s">
        <v>4</v>
      </c>
      <c r="C41" s="174"/>
      <c r="D41" s="53" t="s">
        <v>5</v>
      </c>
      <c r="E41" s="13" t="s">
        <v>6</v>
      </c>
    </row>
    <row r="42" spans="1:10" x14ac:dyDescent="0.3">
      <c r="B42" s="82">
        <v>0.41666666666666669</v>
      </c>
      <c r="C42" s="82">
        <v>0.5</v>
      </c>
      <c r="D42" s="1">
        <v>10</v>
      </c>
      <c r="E42" s="54" t="s">
        <v>70</v>
      </c>
      <c r="G42" t="s">
        <v>99</v>
      </c>
    </row>
    <row r="43" spans="1:10" ht="45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90</v>
      </c>
      <c r="E43" s="50" t="s">
        <v>67</v>
      </c>
      <c r="G43" t="s">
        <v>101</v>
      </c>
    </row>
    <row r="44" spans="1:10" ht="14.4" customHeight="1" x14ac:dyDescent="0.3">
      <c r="B44" s="82">
        <f>B43+TIME(0,D43,0)</f>
        <v>0.4861111111111111</v>
      </c>
      <c r="C44" s="82">
        <f>C43+TIME(0,D43,0)</f>
        <v>0.56944444444444442</v>
      </c>
      <c r="D44" s="37">
        <v>10</v>
      </c>
      <c r="E44" s="54" t="s">
        <v>84</v>
      </c>
      <c r="G44" t="s">
        <v>100</v>
      </c>
    </row>
    <row r="45" spans="1:10" hidden="1" x14ac:dyDescent="0.3">
      <c r="C45" s="68" t="s">
        <v>14</v>
      </c>
      <c r="D45" s="10">
        <f>SUM(D42:D44)</f>
        <v>110</v>
      </c>
      <c r="E45" s="4"/>
      <c r="G45" t="s">
        <v>99</v>
      </c>
    </row>
    <row r="46" spans="1:10" x14ac:dyDescent="0.3">
      <c r="H46" t="s">
        <v>101</v>
      </c>
      <c r="I46">
        <f>SUMIF(G$42:G$44,"=p",D$42:D$44)</f>
        <v>90</v>
      </c>
    </row>
    <row r="47" spans="1:10" ht="14.4" customHeight="1" x14ac:dyDescent="0.3">
      <c r="D47" s="247"/>
      <c r="E47" s="247"/>
      <c r="F47" s="6"/>
      <c r="H47" t="s">
        <v>99</v>
      </c>
      <c r="I47">
        <f>SUMIF(G$42:G$44,"=T",D$42:D$44)</f>
        <v>10</v>
      </c>
      <c r="J47" s="6"/>
    </row>
    <row r="48" spans="1:10" x14ac:dyDescent="0.3">
      <c r="H48" t="s">
        <v>100</v>
      </c>
      <c r="I48">
        <f>SUMIF(G$42:G$44,"=A",D$42:D$44)</f>
        <v>10</v>
      </c>
    </row>
    <row r="52" spans="1:5" x14ac:dyDescent="0.3">
      <c r="A52" t="s">
        <v>73</v>
      </c>
    </row>
    <row r="55" spans="1:5" x14ac:dyDescent="0.3">
      <c r="B55" s="173">
        <v>7</v>
      </c>
      <c r="C55" s="173"/>
      <c r="D55" s="2" t="s">
        <v>0</v>
      </c>
      <c r="E55" s="2"/>
    </row>
    <row r="56" spans="1:5" x14ac:dyDescent="0.3">
      <c r="B56" s="173"/>
      <c r="C56" s="173"/>
      <c r="D56" s="8" t="s">
        <v>1</v>
      </c>
      <c r="E56" s="8"/>
    </row>
    <row r="57" spans="1:5" x14ac:dyDescent="0.3">
      <c r="B57" s="173"/>
      <c r="C57" s="173"/>
      <c r="D57" s="24" t="s">
        <v>2</v>
      </c>
      <c r="E57" s="24"/>
    </row>
    <row r="58" spans="1:5" x14ac:dyDescent="0.3">
      <c r="D58" s="10"/>
      <c r="E58" s="10"/>
    </row>
    <row r="59" spans="1:5" x14ac:dyDescent="0.3">
      <c r="B59" s="174" t="s">
        <v>4</v>
      </c>
      <c r="C59" s="174"/>
      <c r="D59" s="53" t="s">
        <v>5</v>
      </c>
      <c r="E59" s="13" t="s">
        <v>6</v>
      </c>
    </row>
    <row r="60" spans="1:5" x14ac:dyDescent="0.3">
      <c r="B60" s="9">
        <v>0.4236111111111111</v>
      </c>
      <c r="C60" s="9">
        <v>0.51388888888888895</v>
      </c>
      <c r="D60" s="1">
        <v>15</v>
      </c>
      <c r="E60" s="54" t="s">
        <v>74</v>
      </c>
    </row>
    <row r="61" spans="1:5" x14ac:dyDescent="0.3">
      <c r="B61" s="75">
        <v>0.43402777777777773</v>
      </c>
      <c r="C61" s="75">
        <v>0.52430555555555558</v>
      </c>
      <c r="D61" s="37">
        <v>95</v>
      </c>
      <c r="E61" s="50" t="s">
        <v>67</v>
      </c>
    </row>
    <row r="62" spans="1:5" x14ac:dyDescent="0.3">
      <c r="C62" s="68" t="s">
        <v>14</v>
      </c>
      <c r="D62" s="10">
        <f>SUM(D60:D61)</f>
        <v>110</v>
      </c>
      <c r="E62" s="4"/>
    </row>
    <row r="64" spans="1:5" x14ac:dyDescent="0.3">
      <c r="D64" s="247"/>
      <c r="E64" s="247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18" zoomScale="90" zoomScaleNormal="90" workbookViewId="0">
      <selection activeCell="I31" sqref="I3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7" width="16.33203125" style="10" customWidth="1"/>
    <col min="8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143</v>
      </c>
      <c r="G1"/>
      <c r="H1"/>
    </row>
    <row r="2" spans="1:15" x14ac:dyDescent="0.3">
      <c r="B2" s="173">
        <v>9</v>
      </c>
      <c r="C2" s="173"/>
      <c r="E2" s="129" t="s">
        <v>136</v>
      </c>
      <c r="F2" s="6"/>
      <c r="G2" s="6"/>
      <c r="H2"/>
    </row>
    <row r="3" spans="1:15" x14ac:dyDescent="0.3">
      <c r="B3" s="173"/>
      <c r="C3" s="173"/>
      <c r="E3" s="130" t="s">
        <v>129</v>
      </c>
      <c r="F3" s="6"/>
      <c r="G3" s="6"/>
      <c r="H3"/>
    </row>
    <row r="4" spans="1:15" x14ac:dyDescent="0.3">
      <c r="B4" s="173"/>
      <c r="C4" s="173"/>
      <c r="D4" s="69"/>
      <c r="E4" s="69"/>
      <c r="F4" s="83"/>
      <c r="G4" s="83"/>
      <c r="H4"/>
    </row>
    <row r="6" spans="1:15" x14ac:dyDescent="0.3">
      <c r="B6" s="174" t="s">
        <v>4</v>
      </c>
      <c r="C6" s="174"/>
      <c r="D6" s="53" t="s">
        <v>5</v>
      </c>
      <c r="E6" s="13" t="s">
        <v>6</v>
      </c>
      <c r="F6" s="12"/>
      <c r="G6" s="244" t="s">
        <v>4</v>
      </c>
      <c r="H6" s="245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26" t="s">
        <v>43</v>
      </c>
      <c r="C8" s="227"/>
      <c r="D8" s="227"/>
      <c r="E8" s="228"/>
      <c r="F8" s="10"/>
      <c r="G8" s="226" t="s">
        <v>44</v>
      </c>
      <c r="H8" s="227"/>
      <c r="I8" s="227"/>
      <c r="J8" s="228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01" t="s">
        <v>146</v>
      </c>
      <c r="F9" s="202"/>
      <c r="G9" s="202"/>
      <c r="H9" s="202"/>
      <c r="I9" s="202"/>
      <c r="J9" s="203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142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145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145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142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92"/>
      <c r="F16" s="192"/>
      <c r="G16" s="192"/>
      <c r="H16" s="192"/>
      <c r="I16" s="192"/>
      <c r="J16" s="192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155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3">
        <v>9</v>
      </c>
      <c r="C25" s="173"/>
      <c r="E25" s="129" t="s">
        <v>136</v>
      </c>
      <c r="F25" s="6"/>
      <c r="G25" s="6"/>
      <c r="H25"/>
    </row>
    <row r="26" spans="2:11" x14ac:dyDescent="0.3">
      <c r="B26" s="173"/>
      <c r="C26" s="173"/>
      <c r="E26" s="130" t="s">
        <v>129</v>
      </c>
      <c r="F26" s="6"/>
      <c r="G26" s="6"/>
      <c r="H26"/>
    </row>
    <row r="27" spans="2:11" x14ac:dyDescent="0.3">
      <c r="B27" s="173"/>
      <c r="C27" s="173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4" t="s">
        <v>4</v>
      </c>
      <c r="C29" s="174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146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158</v>
      </c>
      <c r="F33" s="154"/>
      <c r="G33" s="154"/>
      <c r="H33"/>
    </row>
    <row r="34" spans="2:13" ht="28.2" customHeight="1" x14ac:dyDescent="0.3">
      <c r="B34" s="248"/>
      <c r="C34" s="249"/>
      <c r="D34" s="165">
        <v>45</v>
      </c>
      <c r="E34" s="150" t="s">
        <v>145</v>
      </c>
      <c r="F34" s="154"/>
      <c r="G34" s="267" t="s">
        <v>180</v>
      </c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8"/>
      <c r="C35" s="249"/>
      <c r="D35" s="165">
        <v>15</v>
      </c>
      <c r="E35" s="150" t="s">
        <v>83</v>
      </c>
      <c r="F35" s="154"/>
      <c r="G35" s="172"/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8"/>
      <c r="C36" s="249"/>
      <c r="D36" s="165">
        <v>30</v>
      </c>
      <c r="E36" s="133" t="s">
        <v>142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8"/>
      <c r="C37" s="249"/>
      <c r="D37" s="165">
        <v>10</v>
      </c>
      <c r="E37" s="133" t="s">
        <v>170</v>
      </c>
      <c r="I37" s="10"/>
    </row>
    <row r="38" spans="2:13" ht="43.2" x14ac:dyDescent="0.3">
      <c r="B38" s="248"/>
      <c r="C38" s="249"/>
      <c r="D38" s="166" t="s">
        <v>159</v>
      </c>
      <c r="E38" s="132" t="s">
        <v>178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92"/>
      <c r="F42" s="192"/>
      <c r="G42" s="192"/>
      <c r="H42" s="192"/>
      <c r="I42" s="192"/>
      <c r="J42" s="192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22" sqref="E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7" width="18.44140625" style="10" customWidth="1"/>
    <col min="8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143</v>
      </c>
      <c r="G1"/>
      <c r="H1"/>
    </row>
    <row r="2" spans="1:14" x14ac:dyDescent="0.3">
      <c r="B2" s="173">
        <v>10</v>
      </c>
      <c r="C2" s="173"/>
      <c r="E2" s="129" t="s">
        <v>136</v>
      </c>
      <c r="F2" s="6"/>
      <c r="G2" s="6"/>
      <c r="H2"/>
    </row>
    <row r="3" spans="1:14" x14ac:dyDescent="0.3">
      <c r="B3" s="173"/>
      <c r="C3" s="173"/>
      <c r="E3" s="130" t="s">
        <v>129</v>
      </c>
      <c r="F3" s="6"/>
      <c r="G3" s="6"/>
      <c r="H3"/>
    </row>
    <row r="4" spans="1:14" x14ac:dyDescent="0.3">
      <c r="B4" s="173"/>
      <c r="C4" s="173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4" t="s">
        <v>4</v>
      </c>
      <c r="C6" s="174"/>
      <c r="D6" s="53" t="s">
        <v>5</v>
      </c>
      <c r="E6" s="13" t="s">
        <v>6</v>
      </c>
      <c r="F6" s="157"/>
      <c r="G6" s="251"/>
      <c r="H6" s="251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149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158</v>
      </c>
      <c r="F10" s="6"/>
      <c r="G10" s="6"/>
      <c r="H10" s="6"/>
      <c r="I10" s="6"/>
      <c r="J10" s="6"/>
    </row>
    <row r="11" spans="1:14" ht="29.4" customHeight="1" x14ac:dyDescent="0.3">
      <c r="B11" s="248"/>
      <c r="C11" s="164"/>
      <c r="D11" s="165">
        <v>45</v>
      </c>
      <c r="E11" s="133" t="s">
        <v>145</v>
      </c>
      <c r="F11" s="6"/>
      <c r="G11" s="267" t="s">
        <v>179</v>
      </c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8"/>
      <c r="C12" s="164"/>
      <c r="D12" s="165">
        <v>15</v>
      </c>
      <c r="E12" s="133" t="s">
        <v>83</v>
      </c>
      <c r="F12" s="80"/>
      <c r="G12" s="172"/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8"/>
      <c r="C13" s="164"/>
      <c r="D13" s="165">
        <v>30</v>
      </c>
      <c r="E13" s="133" t="s">
        <v>142</v>
      </c>
      <c r="F13" s="80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8"/>
      <c r="C14" s="164"/>
      <c r="D14" s="165">
        <v>20</v>
      </c>
      <c r="E14" s="133" t="s">
        <v>157</v>
      </c>
      <c r="I14" s="10"/>
      <c r="L14" t="s">
        <v>101</v>
      </c>
    </row>
    <row r="15" spans="1:14" ht="14.4" customHeight="1" x14ac:dyDescent="0.3">
      <c r="B15" s="248"/>
      <c r="C15" s="164"/>
      <c r="D15" s="165">
        <v>10</v>
      </c>
      <c r="E15" s="133" t="s">
        <v>170</v>
      </c>
      <c r="I15" s="10"/>
    </row>
    <row r="16" spans="1:14" ht="43.2" x14ac:dyDescent="0.3">
      <c r="B16" s="248"/>
      <c r="C16" s="167"/>
      <c r="D16" s="166" t="s">
        <v>159</v>
      </c>
      <c r="E16" s="132" t="s">
        <v>178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50"/>
      <c r="M18" s="250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50"/>
      <c r="M19" s="250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50"/>
      <c r="M20" s="250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51"/>
      <c r="M22" s="251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3">
        <v>8</v>
      </c>
      <c r="C27" s="173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3"/>
      <c r="C28" s="173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3"/>
      <c r="C29" s="173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4" t="s">
        <v>4</v>
      </c>
      <c r="C31" s="174"/>
      <c r="D31" s="53" t="s">
        <v>5</v>
      </c>
      <c r="E31" s="13" t="s">
        <v>6</v>
      </c>
      <c r="F31" s="12"/>
      <c r="G31" s="244" t="s">
        <v>4</v>
      </c>
      <c r="H31" s="245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2" t="s">
        <v>43</v>
      </c>
      <c r="C33" s="253"/>
      <c r="D33" s="253"/>
      <c r="E33" s="254"/>
      <c r="F33" s="10"/>
      <c r="G33" s="252" t="s">
        <v>44</v>
      </c>
      <c r="H33" s="253"/>
      <c r="I33" s="253"/>
      <c r="J33" s="254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5">
        <v>0.41666666666666669</v>
      </c>
      <c r="C34" s="235">
        <v>0.5</v>
      </c>
      <c r="D34" s="255">
        <v>45</v>
      </c>
      <c r="E34" s="257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6"/>
      <c r="C35" s="236"/>
      <c r="D35" s="256"/>
      <c r="E35" s="258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92"/>
      <c r="P35" s="192"/>
      <c r="Q35" s="192"/>
      <c r="R35" s="192"/>
      <c r="S35" s="192"/>
      <c r="T35" s="192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42">
        <f>G35+TIME(0,I35,0)</f>
        <v>0.44791666666666669</v>
      </c>
      <c r="H36" s="242">
        <f>H35+TIME(0,I35,0)</f>
        <v>0.53125</v>
      </c>
      <c r="I36" s="259">
        <v>45</v>
      </c>
      <c r="J36" s="257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43"/>
      <c r="H37" s="243"/>
      <c r="I37" s="259"/>
      <c r="J37" s="258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60" t="s">
        <v>64</v>
      </c>
      <c r="F39" s="261"/>
      <c r="G39" s="261"/>
      <c r="H39" s="261"/>
      <c r="I39" s="261"/>
      <c r="J39" s="262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22" t="s">
        <v>84</v>
      </c>
      <c r="F40" s="223"/>
      <c r="G40" s="223"/>
      <c r="H40" s="223"/>
      <c r="I40" s="223"/>
      <c r="J40" s="224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92"/>
      <c r="F42" s="192"/>
      <c r="G42" s="192"/>
      <c r="H42" s="192"/>
      <c r="I42" s="192"/>
      <c r="J42" s="192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3">
        <v>8</v>
      </c>
      <c r="C51" s="173"/>
      <c r="D51" s="2" t="s">
        <v>0</v>
      </c>
      <c r="E51" s="2"/>
      <c r="F51" s="6"/>
      <c r="G51" s="6"/>
      <c r="H51"/>
    </row>
    <row r="52" spans="2:10" x14ac:dyDescent="0.3">
      <c r="B52" s="173"/>
      <c r="C52" s="173"/>
      <c r="D52" s="8" t="s">
        <v>1</v>
      </c>
      <c r="E52" s="8"/>
      <c r="F52" s="6"/>
      <c r="G52" s="6"/>
      <c r="H52"/>
    </row>
    <row r="53" spans="2:10" x14ac:dyDescent="0.3">
      <c r="B53" s="173"/>
      <c r="C53" s="173"/>
      <c r="D53" s="24" t="s">
        <v>2</v>
      </c>
      <c r="E53" s="24"/>
      <c r="F53" s="83"/>
      <c r="G53" s="83"/>
      <c r="H53"/>
    </row>
    <row r="55" spans="2:10" x14ac:dyDescent="0.3">
      <c r="B55" s="174" t="s">
        <v>4</v>
      </c>
      <c r="C55" s="174"/>
      <c r="D55" s="53" t="s">
        <v>5</v>
      </c>
      <c r="E55" s="13" t="s">
        <v>6</v>
      </c>
      <c r="F55" s="12"/>
      <c r="G55" s="244" t="s">
        <v>4</v>
      </c>
      <c r="H55" s="245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2" t="s">
        <v>43</v>
      </c>
      <c r="C57" s="253"/>
      <c r="D57" s="253"/>
      <c r="E57" s="254"/>
      <c r="F57" s="10"/>
      <c r="G57" s="252" t="s">
        <v>44</v>
      </c>
      <c r="H57" s="253"/>
      <c r="I57" s="253"/>
      <c r="J57" s="254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60" t="s">
        <v>64</v>
      </c>
      <c r="F61" s="261"/>
      <c r="G61" s="261"/>
      <c r="H61" s="261"/>
      <c r="I61" s="261"/>
      <c r="J61" s="262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92"/>
      <c r="F63" s="192"/>
      <c r="G63" s="192"/>
      <c r="H63" s="192"/>
      <c r="I63" s="192"/>
      <c r="J63" s="192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E61:J61"/>
    <mergeCell ref="E63:J63"/>
    <mergeCell ref="E42:J42"/>
    <mergeCell ref="B51:C53"/>
    <mergeCell ref="B55:C55"/>
    <mergeCell ref="G55:H55"/>
    <mergeCell ref="B57:E57"/>
    <mergeCell ref="G57:J57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L18:M20"/>
    <mergeCell ref="L22:M22"/>
    <mergeCell ref="O35:T35"/>
    <mergeCell ref="B27:C29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4">
        <v>9</v>
      </c>
      <c r="C2" s="204"/>
      <c r="D2" s="204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4"/>
      <c r="C3" s="204"/>
      <c r="D3" s="204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4"/>
      <c r="C4" s="204"/>
      <c r="D4" s="20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5" t="s">
        <v>4</v>
      </c>
      <c r="C6" s="206"/>
      <c r="D6" s="53" t="s">
        <v>5</v>
      </c>
      <c r="E6" s="89" t="s">
        <v>6</v>
      </c>
      <c r="F6" s="19"/>
      <c r="G6" s="205" t="s">
        <v>4</v>
      </c>
      <c r="H6" s="206"/>
      <c r="I6" s="13" t="s">
        <v>5</v>
      </c>
      <c r="J6" s="89" t="s">
        <v>6</v>
      </c>
      <c r="K6" s="77"/>
      <c r="L6" s="205" t="s">
        <v>4</v>
      </c>
      <c r="M6" s="206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77" t="s">
        <v>82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4" t="s">
        <v>29</v>
      </c>
      <c r="C10" s="195"/>
      <c r="D10" s="195"/>
      <c r="E10" s="196"/>
      <c r="F10" s="29"/>
      <c r="G10" s="194" t="s">
        <v>52</v>
      </c>
      <c r="H10" s="195"/>
      <c r="I10" s="195"/>
      <c r="J10" s="196"/>
      <c r="K10" s="27"/>
      <c r="L10" s="194" t="s">
        <v>130</v>
      </c>
      <c r="M10" s="195"/>
      <c r="N10" s="195"/>
      <c r="O10" s="196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5">
        <f>B8+TIME(0,D8,0)</f>
        <v>0.4201388888888889</v>
      </c>
      <c r="C11" s="265">
        <f>C8+TIME(0,D8,0)</f>
        <v>0.50347222222222221</v>
      </c>
      <c r="D11" s="237">
        <v>95</v>
      </c>
      <c r="E11" s="263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6"/>
      <c r="C12" s="266"/>
      <c r="D12" s="238"/>
      <c r="E12" s="264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77" t="s">
        <v>84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5" t="s">
        <v>88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3">
        <v>3</v>
      </c>
      <c r="C34" s="173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3"/>
      <c r="C35" s="173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3"/>
      <c r="C36" s="173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5" t="s">
        <v>4</v>
      </c>
      <c r="C39" s="206"/>
      <c r="D39" s="53" t="s">
        <v>5</v>
      </c>
      <c r="E39" s="89" t="s">
        <v>6</v>
      </c>
      <c r="F39" s="19"/>
      <c r="G39" s="205" t="s">
        <v>4</v>
      </c>
      <c r="H39" s="206"/>
      <c r="I39" s="13" t="s">
        <v>5</v>
      </c>
      <c r="J39" s="89" t="s">
        <v>6</v>
      </c>
      <c r="K39" s="77"/>
      <c r="L39" s="205" t="s">
        <v>4</v>
      </c>
      <c r="M39" s="206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4" t="s">
        <v>27</v>
      </c>
      <c r="F40" s="215"/>
      <c r="G40" s="215"/>
      <c r="H40" s="215"/>
      <c r="I40" s="215"/>
      <c r="J40" s="215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7" t="s">
        <v>79</v>
      </c>
      <c r="F41" s="218"/>
      <c r="G41" s="218"/>
      <c r="H41" s="218"/>
      <c r="I41" s="218"/>
      <c r="J41" s="218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211" t="s">
        <v>29</v>
      </c>
      <c r="C44" s="212"/>
      <c r="D44" s="212"/>
      <c r="E44" s="213"/>
      <c r="F44" s="29"/>
      <c r="G44" s="211" t="s">
        <v>52</v>
      </c>
      <c r="H44" s="212"/>
      <c r="I44" s="212"/>
      <c r="J44" s="213"/>
      <c r="K44" s="29"/>
      <c r="L44" s="211" t="s">
        <v>52</v>
      </c>
      <c r="M44" s="212"/>
      <c r="N44" s="212"/>
      <c r="O44" s="213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25" t="s">
        <v>11</v>
      </c>
      <c r="F49" s="225"/>
      <c r="G49" s="225"/>
      <c r="H49" s="225"/>
      <c r="I49" s="225"/>
      <c r="J49" s="225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22" t="s">
        <v>84</v>
      </c>
      <c r="F50" s="223"/>
      <c r="G50" s="223"/>
      <c r="H50" s="223"/>
      <c r="I50" s="223"/>
      <c r="J50" s="223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5" t="s">
        <v>88</v>
      </c>
      <c r="E53" s="175"/>
      <c r="F53" s="175"/>
      <c r="G53" s="175"/>
      <c r="H53" s="175"/>
      <c r="I53" s="175"/>
      <c r="J53" s="175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3">
        <v>3</v>
      </c>
      <c r="C63" s="173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3"/>
      <c r="C64" s="173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3"/>
      <c r="C65" s="173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21" t="s">
        <v>4</v>
      </c>
      <c r="C68" s="221"/>
      <c r="D68" s="53" t="s">
        <v>5</v>
      </c>
      <c r="E68" s="89" t="s">
        <v>6</v>
      </c>
      <c r="F68" s="19"/>
      <c r="G68" s="208" t="s">
        <v>4</v>
      </c>
      <c r="H68" s="209"/>
      <c r="I68" s="13" t="s">
        <v>5</v>
      </c>
      <c r="J68" s="89" t="s">
        <v>6</v>
      </c>
      <c r="K68" s="77"/>
      <c r="L68" s="208" t="s">
        <v>4</v>
      </c>
      <c r="M68" s="209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20" t="s">
        <v>27</v>
      </c>
      <c r="F69" s="220"/>
      <c r="G69" s="220"/>
      <c r="H69" s="220"/>
      <c r="I69" s="220"/>
      <c r="J69" s="220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20" t="s">
        <v>28</v>
      </c>
      <c r="F70" s="220"/>
      <c r="G70" s="220"/>
      <c r="H70" s="220"/>
      <c r="I70" s="220"/>
      <c r="J70" s="220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211" t="s">
        <v>29</v>
      </c>
      <c r="C73" s="212"/>
      <c r="D73" s="212"/>
      <c r="E73" s="213"/>
      <c r="F73" s="29"/>
      <c r="G73" s="211" t="s">
        <v>52</v>
      </c>
      <c r="H73" s="212"/>
      <c r="I73" s="212"/>
      <c r="J73" s="213"/>
      <c r="K73" s="29"/>
      <c r="L73" s="211" t="s">
        <v>52</v>
      </c>
      <c r="M73" s="212"/>
      <c r="N73" s="212"/>
      <c r="O73" s="213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5" t="s">
        <v>24</v>
      </c>
      <c r="E79" s="175"/>
      <c r="F79" s="175"/>
      <c r="G79" s="175"/>
      <c r="H79" s="175"/>
      <c r="I79" s="175"/>
      <c r="J79" s="175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4">
        <v>10</v>
      </c>
      <c r="C2" s="204"/>
      <c r="D2" s="204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4"/>
      <c r="C3" s="204"/>
      <c r="D3" s="204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4"/>
      <c r="C4" s="204"/>
      <c r="D4" s="20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5" t="s">
        <v>4</v>
      </c>
      <c r="C6" s="206"/>
      <c r="D6" s="53" t="s">
        <v>5</v>
      </c>
      <c r="E6" s="55" t="s">
        <v>6</v>
      </c>
      <c r="F6" s="19"/>
      <c r="G6" s="205" t="s">
        <v>4</v>
      </c>
      <c r="H6" s="206"/>
      <c r="I6" s="53" t="s">
        <v>5</v>
      </c>
      <c r="J6" s="55" t="s">
        <v>6</v>
      </c>
      <c r="K6" s="77"/>
      <c r="L6" s="205" t="s">
        <v>4</v>
      </c>
      <c r="M6" s="206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4" t="s">
        <v>29</v>
      </c>
      <c r="C8" s="195"/>
      <c r="D8" s="195"/>
      <c r="E8" s="196"/>
      <c r="F8" s="29"/>
      <c r="G8" s="194" t="s">
        <v>52</v>
      </c>
      <c r="H8" s="195"/>
      <c r="I8" s="195"/>
      <c r="J8" s="196"/>
      <c r="K8" s="27"/>
      <c r="L8" s="194" t="s">
        <v>130</v>
      </c>
      <c r="M8" s="195"/>
      <c r="N8" s="195"/>
      <c r="O8" s="196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5">
        <v>0.41666666666666669</v>
      </c>
      <c r="C9" s="235">
        <v>0.5</v>
      </c>
      <c r="D9" s="237">
        <v>100</v>
      </c>
      <c r="E9" s="263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6"/>
      <c r="C10" s="236"/>
      <c r="D10" s="238"/>
      <c r="E10" s="264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77" t="s">
        <v>84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5" t="s">
        <v>88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3">
        <v>3</v>
      </c>
      <c r="C32" s="173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3"/>
      <c r="C33" s="173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3"/>
      <c r="C34" s="173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5" t="s">
        <v>4</v>
      </c>
      <c r="C37" s="206"/>
      <c r="D37" s="53" t="s">
        <v>5</v>
      </c>
      <c r="E37" s="89" t="s">
        <v>6</v>
      </c>
      <c r="F37" s="19"/>
      <c r="G37" s="205" t="s">
        <v>4</v>
      </c>
      <c r="H37" s="206"/>
      <c r="I37" s="13" t="s">
        <v>5</v>
      </c>
      <c r="J37" s="89" t="s">
        <v>6</v>
      </c>
      <c r="K37" s="77"/>
      <c r="L37" s="205" t="s">
        <v>4</v>
      </c>
      <c r="M37" s="206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4" t="s">
        <v>27</v>
      </c>
      <c r="F38" s="215"/>
      <c r="G38" s="215"/>
      <c r="H38" s="215"/>
      <c r="I38" s="215"/>
      <c r="J38" s="215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7" t="s">
        <v>79</v>
      </c>
      <c r="F39" s="218"/>
      <c r="G39" s="218"/>
      <c r="H39" s="218"/>
      <c r="I39" s="218"/>
      <c r="J39" s="218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211" t="s">
        <v>29</v>
      </c>
      <c r="C42" s="212"/>
      <c r="D42" s="212"/>
      <c r="E42" s="213"/>
      <c r="F42" s="29"/>
      <c r="G42" s="211" t="s">
        <v>52</v>
      </c>
      <c r="H42" s="212"/>
      <c r="I42" s="212"/>
      <c r="J42" s="213"/>
      <c r="K42" s="29"/>
      <c r="L42" s="211" t="s">
        <v>52</v>
      </c>
      <c r="M42" s="212"/>
      <c r="N42" s="212"/>
      <c r="O42" s="213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25" t="s">
        <v>11</v>
      </c>
      <c r="F47" s="225"/>
      <c r="G47" s="225"/>
      <c r="H47" s="225"/>
      <c r="I47" s="225"/>
      <c r="J47" s="225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22" t="s">
        <v>84</v>
      </c>
      <c r="F48" s="223"/>
      <c r="G48" s="223"/>
      <c r="H48" s="223"/>
      <c r="I48" s="223"/>
      <c r="J48" s="223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5" t="s">
        <v>88</v>
      </c>
      <c r="E51" s="175"/>
      <c r="F51" s="175"/>
      <c r="G51" s="175"/>
      <c r="H51" s="175"/>
      <c r="I51" s="175"/>
      <c r="J51" s="175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3">
        <v>3</v>
      </c>
      <c r="C61" s="173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3"/>
      <c r="C62" s="173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3"/>
      <c r="C63" s="173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21" t="s">
        <v>4</v>
      </c>
      <c r="C66" s="221"/>
      <c r="D66" s="53" t="s">
        <v>5</v>
      </c>
      <c r="E66" s="89" t="s">
        <v>6</v>
      </c>
      <c r="F66" s="19"/>
      <c r="G66" s="208" t="s">
        <v>4</v>
      </c>
      <c r="H66" s="209"/>
      <c r="I66" s="13" t="s">
        <v>5</v>
      </c>
      <c r="J66" s="89" t="s">
        <v>6</v>
      </c>
      <c r="K66" s="77"/>
      <c r="L66" s="208" t="s">
        <v>4</v>
      </c>
      <c r="M66" s="209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20" t="s">
        <v>27</v>
      </c>
      <c r="F67" s="220"/>
      <c r="G67" s="220"/>
      <c r="H67" s="220"/>
      <c r="I67" s="220"/>
      <c r="J67" s="220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20" t="s">
        <v>28</v>
      </c>
      <c r="F68" s="220"/>
      <c r="G68" s="220"/>
      <c r="H68" s="220"/>
      <c r="I68" s="220"/>
      <c r="J68" s="220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211" t="s">
        <v>29</v>
      </c>
      <c r="C71" s="212"/>
      <c r="D71" s="212"/>
      <c r="E71" s="213"/>
      <c r="F71" s="29"/>
      <c r="G71" s="211" t="s">
        <v>52</v>
      </c>
      <c r="H71" s="212"/>
      <c r="I71" s="212"/>
      <c r="J71" s="213"/>
      <c r="K71" s="29"/>
      <c r="L71" s="211" t="s">
        <v>52</v>
      </c>
      <c r="M71" s="212"/>
      <c r="N71" s="212"/>
      <c r="O71" s="213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5" t="s">
        <v>24</v>
      </c>
      <c r="E77" s="175"/>
      <c r="F77" s="175"/>
      <c r="G77" s="175"/>
      <c r="H77" s="175"/>
      <c r="I77" s="175"/>
      <c r="J77" s="175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75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30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5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2025-06-17T16:58:17Z</dcterms:modified>
  <cp:category/>
  <cp:contentStatus/>
</cp:coreProperties>
</file>